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20" tabRatio="70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Sheet1!$A$1:$Q$69</definedName>
    <definedName name="theory">Sheet2!$C$2:$C$9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K19" i="1"/>
  <c r="K20" i="1"/>
  <c r="K21" i="1"/>
  <c r="K22" i="1"/>
  <c r="K23" i="1"/>
  <c r="K24" i="1"/>
  <c r="B33" i="1"/>
  <c r="B34" i="1"/>
  <c r="B35" i="1"/>
  <c r="B36" i="1"/>
  <c r="B37" i="1"/>
  <c r="B38" i="1"/>
  <c r="K33" i="1"/>
  <c r="K34" i="1"/>
  <c r="K35" i="1"/>
  <c r="K36" i="1"/>
  <c r="K37" i="1"/>
  <c r="K38" i="1"/>
  <c r="B47" i="1"/>
  <c r="P5" i="1"/>
  <c r="H43" i="1"/>
  <c r="Q43" i="1"/>
  <c r="H57" i="1"/>
  <c r="Q29" i="1"/>
  <c r="H29" i="1"/>
  <c r="A60" i="1"/>
  <c r="A59" i="1"/>
  <c r="I59" i="1"/>
  <c r="L60" i="1"/>
  <c r="L61" i="1"/>
  <c r="H56" i="1"/>
  <c r="H55" i="1"/>
  <c r="H54" i="1"/>
  <c r="H47" i="1"/>
  <c r="D57" i="1"/>
  <c r="B48" i="1"/>
  <c r="B49" i="1"/>
  <c r="B50" i="1"/>
  <c r="B51" i="1"/>
  <c r="B52" i="1"/>
  <c r="Q33" i="1"/>
  <c r="Q19" i="1"/>
  <c r="H19" i="1"/>
  <c r="M29" i="1"/>
  <c r="D29" i="1"/>
  <c r="M43" i="1"/>
  <c r="D43" i="1"/>
  <c r="Q42" i="1"/>
  <c r="Q41" i="1"/>
  <c r="Q40" i="1"/>
  <c r="H42" i="1"/>
  <c r="H41" i="1"/>
  <c r="H40" i="1"/>
  <c r="H33" i="1"/>
  <c r="Q28" i="1"/>
  <c r="Q27" i="1"/>
  <c r="Q26" i="1"/>
  <c r="H28" i="1"/>
  <c r="H27" i="1"/>
  <c r="H26" i="1"/>
  <c r="I3" i="2"/>
  <c r="I4" i="2"/>
  <c r="A66" i="1"/>
  <c r="I6" i="2"/>
  <c r="I5" i="2"/>
  <c r="I7" i="2"/>
  <c r="I8" i="2"/>
  <c r="J3" i="2"/>
  <c r="J4" i="2"/>
  <c r="J5" i="2"/>
  <c r="J6" i="2"/>
  <c r="J7" i="2"/>
  <c r="J8" i="2"/>
  <c r="K3" i="2"/>
  <c r="K4" i="2"/>
  <c r="K5" i="2"/>
  <c r="K6" i="2"/>
  <c r="K7" i="2"/>
  <c r="K8" i="2"/>
  <c r="L3" i="2"/>
  <c r="L4" i="2"/>
  <c r="L5" i="2"/>
  <c r="L6" i="2"/>
  <c r="L7" i="2"/>
  <c r="L8" i="2"/>
</calcChain>
</file>

<file path=xl/sharedStrings.xml><?xml version="1.0" encoding="utf-8"?>
<sst xmlns="http://schemas.openxmlformats.org/spreadsheetml/2006/main" count="142" uniqueCount="71">
  <si>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</si>
  <si>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</si>
  <si>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</si>
  <si>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</si>
  <si>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</si>
  <si>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</si>
  <si>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</si>
  <si>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</si>
  <si>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</si>
  <si>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</si>
  <si>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</si>
  <si>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</si>
  <si>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</si>
  <si>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</si>
  <si>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</si>
  <si>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</si>
  <si>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</si>
  <si>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</si>
  <si>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</si>
  <si>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</si>
  <si>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</si>
  <si>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</si>
  <si>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</si>
  <si>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</si>
  <si>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</si>
  <si>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</si>
  <si>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</si>
  <si>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</si>
  <si>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</si>
  <si>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</si>
  <si>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</si>
  <si>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</si>
  <si>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</si>
  <si>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</si>
  <si>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</si>
  <si>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</si>
  <si>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ب.خ. ماستەر</t>
  </si>
  <si>
    <t>ب.خ. دکتۆرا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</si>
  <si>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</si>
  <si>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</si>
  <si>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</si>
  <si>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</si>
  <si>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</si>
  <si>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</si>
  <si>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</si>
  <si>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</si>
  <si>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</si>
  <si>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</si>
  <si>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</si>
  <si>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</si>
  <si>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</si>
  <si>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</si>
  <si>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</si>
  <si>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</si>
  <si>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</si>
  <si>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</si>
  <si>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</si>
  <si>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</si>
  <si>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هەفتەی پێنجەم</t>
  </si>
  <si>
    <t>پرۆژەی توێژینەوە</t>
  </si>
  <si>
    <t>سەرپەرشتی خ.ب</t>
  </si>
  <si>
    <t>سالى: 2023</t>
  </si>
  <si>
    <t>Database/ IT1 /Hal2</t>
  </si>
  <si>
    <t>Database/ Hal 2</t>
  </si>
  <si>
    <t>Database/ IT1 /lab2</t>
  </si>
  <si>
    <t>Database/ IT1/lab2</t>
  </si>
  <si>
    <t>Database/ IT1/Lab2</t>
  </si>
  <si>
    <t>Database/ CS1 /lab2</t>
  </si>
  <si>
    <t>Database/CS2/ Lab2</t>
  </si>
  <si>
    <t>د. حیدر عبدالله حداد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</si>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</sst>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8"/>
      <color theme="1"/>
      <name val="Times New Roman"/>
      <family val="1"/>
    </font>
    <font>
      <b/>
      <sz val="10"/>
      <color theme="1"/>
      <name val="Times New Roman"/>
    </font>
    <font>
      <sz val="10"/>
      <color theme="1"/>
      <name val="Times New Roman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5" fillId="5" borderId="44" xfId="0" applyNumberFormat="1" applyFont="1" applyFill="1" applyBorder="1" applyAlignment="1">
      <alignment horizontal="center" vertical="center"/>
    </xf>
    <xf numFmtId="0" fontId="16" fillId="0" borderId="47" xfId="0" applyFont="1" applyBorder="1"/>
    <xf numFmtId="0" fontId="7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" fontId="15" fillId="0" borderId="44" xfId="0" applyNumberFormat="1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6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230714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yar/Diyar%20Dropbox/Diyar%20Abdulqader/Teachers%20of%20Computer%20Science/&#1605;&#1581;&#1575;&#1590;&#1585;&#1575;&#1578;/Mangi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ngi%20%202-202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69"/>
  <sheetViews>
    <sheetView rightToLeft="1" tabSelected="1" zoomScaleNormal="100" zoomScaleSheetLayoutView="100" zoomScalePageLayoutView="90" workbookViewId="0">
      <selection sqref="A1:F1"/>
    </sheetView>
  </sheetViews>
  <sheetFormatPr defaultColWidth="6.42578125" defaultRowHeight="15.75" x14ac:dyDescent="0.25"/>
  <cols>
    <col min="1" max="1" width="10.42578125" style="1" customWidth="1"/>
    <col min="2" max="4" width="5.42578125" style="1" customWidth="1"/>
    <col min="5" max="5" width="7.5703125" style="1" customWidth="1"/>
    <col min="6" max="6" width="5.5703125" style="1" customWidth="1"/>
    <col min="7" max="7" width="4.7109375" style="1" customWidth="1"/>
    <col min="8" max="8" width="9.5703125" style="1" customWidth="1"/>
    <col min="9" max="9" width="4.42578125" style="1" customWidth="1"/>
    <col min="10" max="10" width="10.570312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120" t="s">
        <v>0</v>
      </c>
      <c r="B1" s="120"/>
      <c r="C1" s="120"/>
      <c r="D1" s="120"/>
      <c r="E1" s="120"/>
      <c r="F1" s="120"/>
      <c r="G1" s="9"/>
      <c r="H1" s="9"/>
      <c r="I1" s="9"/>
      <c r="J1" s="9"/>
      <c r="K1" s="10"/>
      <c r="L1" s="9"/>
      <c r="M1" s="121" t="s">
        <v>1</v>
      </c>
      <c r="N1" s="121"/>
      <c r="O1" s="121"/>
      <c r="P1" s="121"/>
      <c r="Q1" s="121"/>
    </row>
    <row r="2" spans="1:36" ht="14.25" customHeight="1" x14ac:dyDescent="0.25">
      <c r="A2" s="120" t="s">
        <v>2</v>
      </c>
      <c r="B2" s="120"/>
      <c r="C2" s="120"/>
      <c r="D2" s="120"/>
      <c r="E2" s="120"/>
      <c r="F2" s="120"/>
      <c r="G2" s="9"/>
      <c r="H2" s="9"/>
      <c r="I2" s="9"/>
      <c r="J2" s="9"/>
      <c r="K2" s="10"/>
      <c r="L2" s="11"/>
      <c r="M2" s="128" t="s">
        <v>61</v>
      </c>
      <c r="N2" s="128"/>
      <c r="O2" s="127" t="s">
        <v>3</v>
      </c>
      <c r="P2" s="127"/>
      <c r="Q2" s="11">
        <v>2</v>
      </c>
    </row>
    <row r="3" spans="1:36" ht="14.25" customHeight="1" x14ac:dyDescent="0.25">
      <c r="A3" s="40" t="s">
        <v>4</v>
      </c>
      <c r="B3" s="40"/>
      <c r="C3" s="40"/>
      <c r="D3" s="40"/>
      <c r="E3" s="40"/>
      <c r="F3" s="40"/>
      <c r="G3" s="9"/>
      <c r="H3" s="9"/>
      <c r="I3" s="9"/>
      <c r="J3" s="9"/>
      <c r="K3" s="10"/>
      <c r="L3" s="11"/>
      <c r="M3" s="120" t="s">
        <v>5</v>
      </c>
      <c r="N3" s="120"/>
      <c r="O3" s="120"/>
      <c r="P3" s="13">
        <v>10</v>
      </c>
      <c r="Q3" s="12"/>
    </row>
    <row r="4" spans="1:36" ht="14.25" customHeight="1" x14ac:dyDescent="0.25">
      <c r="A4" s="126" t="s">
        <v>6</v>
      </c>
      <c r="B4" s="126"/>
      <c r="C4" s="126" t="s">
        <v>69</v>
      </c>
      <c r="D4" s="126"/>
      <c r="E4" s="126"/>
      <c r="F4" s="126"/>
      <c r="G4" s="41"/>
      <c r="H4" s="9"/>
      <c r="I4" s="9"/>
      <c r="J4" s="9"/>
      <c r="K4" s="10"/>
      <c r="L4" s="11"/>
      <c r="M4" s="120" t="s">
        <v>7</v>
      </c>
      <c r="N4" s="120"/>
      <c r="O4" s="120"/>
      <c r="P4" s="14">
        <v>5</v>
      </c>
      <c r="Q4" s="12"/>
    </row>
    <row r="5" spans="1:36" ht="16.5" customHeight="1" thickBot="1" x14ac:dyDescent="0.3">
      <c r="A5" s="124" t="s">
        <v>8</v>
      </c>
      <c r="B5" s="124"/>
      <c r="C5" s="135" t="s">
        <v>9</v>
      </c>
      <c r="D5" s="135"/>
      <c r="E5" s="135"/>
      <c r="F5" s="135"/>
      <c r="G5" s="9"/>
      <c r="H5" s="9"/>
      <c r="I5" s="9"/>
      <c r="J5" s="9"/>
      <c r="K5" s="10"/>
      <c r="L5" s="11"/>
      <c r="M5" s="120" t="s">
        <v>10</v>
      </c>
      <c r="N5" s="120"/>
      <c r="O5" s="120"/>
      <c r="P5" s="15">
        <f>IF(P3-P4&gt;=0, P3-P4,0)</f>
        <v>5</v>
      </c>
      <c r="Q5" s="12"/>
      <c r="T5" s="125"/>
      <c r="U5" s="125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</row>
    <row r="6" spans="1:36" ht="17.25" thickTop="1" thickBot="1" x14ac:dyDescent="0.3">
      <c r="A6" s="29"/>
      <c r="B6" s="122" t="s">
        <v>11</v>
      </c>
      <c r="C6" s="123"/>
      <c r="D6" s="122" t="s">
        <v>12</v>
      </c>
      <c r="E6" s="123"/>
      <c r="F6" s="122" t="s">
        <v>13</v>
      </c>
      <c r="G6" s="123"/>
      <c r="H6" s="122" t="s">
        <v>14</v>
      </c>
      <c r="I6" s="123"/>
      <c r="J6" s="122" t="s">
        <v>15</v>
      </c>
      <c r="K6" s="123"/>
      <c r="L6" s="122" t="s">
        <v>16</v>
      </c>
      <c r="M6" s="123"/>
      <c r="N6" s="122" t="s">
        <v>17</v>
      </c>
      <c r="O6" s="123"/>
      <c r="P6" s="122" t="s">
        <v>18</v>
      </c>
      <c r="Q6" s="123"/>
      <c r="T6" s="116"/>
      <c r="U6" s="116"/>
      <c r="V6" s="116"/>
      <c r="W6" s="116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</row>
    <row r="7" spans="1:36" ht="16.5" thickTop="1" x14ac:dyDescent="0.25">
      <c r="A7" s="28" t="s">
        <v>19</v>
      </c>
      <c r="B7" s="136"/>
      <c r="C7" s="132"/>
      <c r="D7" s="131"/>
      <c r="E7" s="132"/>
      <c r="F7" s="48"/>
      <c r="G7" s="50"/>
      <c r="H7" s="48"/>
      <c r="I7" s="50"/>
      <c r="J7" s="48"/>
      <c r="K7" s="50"/>
      <c r="L7" s="48"/>
      <c r="M7" s="50"/>
      <c r="N7" s="48"/>
      <c r="O7" s="50"/>
      <c r="P7" s="131"/>
      <c r="Q7" s="146"/>
      <c r="T7" s="47"/>
      <c r="U7" s="47"/>
      <c r="V7" s="47"/>
      <c r="W7" s="47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6" ht="12" customHeight="1" x14ac:dyDescent="0.25">
      <c r="A8" s="28" t="s">
        <v>20</v>
      </c>
      <c r="B8" s="63" t="s">
        <v>62</v>
      </c>
      <c r="C8" s="64"/>
      <c r="D8" s="64"/>
      <c r="E8" s="65"/>
      <c r="F8" s="63" t="s">
        <v>63</v>
      </c>
      <c r="G8" s="64"/>
      <c r="H8" s="64"/>
      <c r="I8" s="66"/>
      <c r="J8" s="58"/>
      <c r="K8" s="59"/>
      <c r="L8" s="58"/>
      <c r="M8" s="59"/>
      <c r="N8" s="51"/>
      <c r="O8" s="49"/>
      <c r="P8" s="133"/>
      <c r="Q8" s="134"/>
      <c r="T8" s="116"/>
      <c r="U8" s="116"/>
      <c r="V8" s="116"/>
      <c r="W8" s="116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1:36" x14ac:dyDescent="0.25">
      <c r="A9" s="16" t="s">
        <v>21</v>
      </c>
      <c r="B9" s="63" t="s">
        <v>64</v>
      </c>
      <c r="C9" s="64"/>
      <c r="D9" s="64"/>
      <c r="E9" s="65"/>
      <c r="F9" s="63" t="s">
        <v>65</v>
      </c>
      <c r="G9" s="64"/>
      <c r="H9" s="64"/>
      <c r="I9" s="66"/>
      <c r="J9" s="67" t="s">
        <v>66</v>
      </c>
      <c r="K9" s="64"/>
      <c r="L9" s="64"/>
      <c r="M9" s="66"/>
      <c r="N9" s="51"/>
      <c r="O9" s="49"/>
      <c r="P9" s="133"/>
      <c r="Q9" s="134"/>
      <c r="T9" s="116"/>
      <c r="U9" s="116"/>
      <c r="V9" s="116"/>
      <c r="W9" s="116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</row>
    <row r="10" spans="1:36" x14ac:dyDescent="0.25">
      <c r="A10" s="16" t="s">
        <v>22</v>
      </c>
      <c r="B10" s="63" t="s">
        <v>67</v>
      </c>
      <c r="C10" s="64"/>
      <c r="D10" s="64"/>
      <c r="E10" s="65"/>
      <c r="F10" s="63" t="s">
        <v>68</v>
      </c>
      <c r="G10" s="64"/>
      <c r="H10" s="64"/>
      <c r="I10" s="66"/>
      <c r="J10" s="58"/>
      <c r="K10" s="59"/>
      <c r="L10" s="58"/>
      <c r="M10" s="59"/>
      <c r="N10" s="51"/>
      <c r="O10" s="49"/>
      <c r="P10" s="133"/>
      <c r="Q10" s="134"/>
      <c r="T10" s="116"/>
      <c r="U10" s="116"/>
      <c r="V10" s="116"/>
      <c r="W10" s="116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</row>
    <row r="11" spans="1:36" x14ac:dyDescent="0.25">
      <c r="A11" s="16" t="s">
        <v>23</v>
      </c>
      <c r="B11" s="51"/>
      <c r="C11" s="49"/>
      <c r="D11" s="51"/>
      <c r="E11" s="49"/>
      <c r="F11" s="51"/>
      <c r="G11" s="49"/>
      <c r="H11" s="51"/>
      <c r="I11" s="49"/>
      <c r="J11" s="51"/>
      <c r="K11" s="49"/>
      <c r="L11" s="51"/>
      <c r="M11" s="49"/>
      <c r="N11" s="51"/>
      <c r="O11" s="49"/>
      <c r="P11" s="133"/>
      <c r="Q11" s="134"/>
    </row>
    <row r="12" spans="1:36" ht="16.5" thickBot="1" x14ac:dyDescent="0.3">
      <c r="A12" s="17" t="s">
        <v>24</v>
      </c>
      <c r="B12" s="113"/>
      <c r="C12" s="114"/>
      <c r="D12" s="114"/>
      <c r="E12" s="134"/>
      <c r="F12" s="113"/>
      <c r="G12" s="114"/>
      <c r="H12" s="114"/>
      <c r="I12" s="134"/>
      <c r="J12" s="113"/>
      <c r="K12" s="114"/>
      <c r="L12" s="114"/>
      <c r="M12" s="115"/>
      <c r="N12" s="117"/>
      <c r="O12" s="137"/>
      <c r="P12" s="117"/>
      <c r="Q12" s="118"/>
    </row>
    <row r="13" spans="1:36" ht="5.25" customHeight="1" thickTop="1" thickBot="1" x14ac:dyDescent="0.3">
      <c r="A13" s="27"/>
      <c r="B13" s="27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36" ht="16.5" thickTop="1" x14ac:dyDescent="0.25">
      <c r="A14" s="91" t="s">
        <v>25</v>
      </c>
      <c r="B14" s="92"/>
      <c r="C14" s="93"/>
      <c r="D14" s="138" t="s">
        <v>26</v>
      </c>
      <c r="E14" s="139"/>
      <c r="F14" s="138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</row>
    <row r="15" spans="1:36" ht="16.5" hidden="1" thickBot="1" x14ac:dyDescent="0.3">
      <c r="A15" s="94"/>
      <c r="B15" s="95"/>
      <c r="C15" s="96"/>
      <c r="D15" s="117" t="s">
        <v>27</v>
      </c>
      <c r="E15" s="137"/>
      <c r="F15" s="117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18"/>
    </row>
    <row r="16" spans="1:36" ht="6" customHeight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7.25" thickTop="1" thickBot="1" x14ac:dyDescent="0.3">
      <c r="A17" s="142" t="s">
        <v>28</v>
      </c>
      <c r="B17" s="143"/>
      <c r="C17" s="144"/>
      <c r="D17" s="144"/>
      <c r="E17" s="144"/>
      <c r="F17" s="144"/>
      <c r="G17" s="144"/>
      <c r="H17" s="145"/>
      <c r="I17" s="18"/>
      <c r="J17" s="142" t="s">
        <v>29</v>
      </c>
      <c r="K17" s="143"/>
      <c r="L17" s="144"/>
      <c r="M17" s="144"/>
      <c r="N17" s="144"/>
      <c r="O17" s="144"/>
      <c r="P17" s="144"/>
      <c r="Q17" s="145"/>
    </row>
    <row r="18" spans="1:25" s="37" customFormat="1" ht="34.5" thickTop="1" x14ac:dyDescent="0.2">
      <c r="A18" s="38" t="s">
        <v>30</v>
      </c>
      <c r="B18" s="129" t="s">
        <v>31</v>
      </c>
      <c r="C18" s="130"/>
      <c r="D18" s="88" t="s">
        <v>32</v>
      </c>
      <c r="E18" s="89"/>
      <c r="F18" s="90" t="s">
        <v>33</v>
      </c>
      <c r="G18" s="89"/>
      <c r="H18" s="52" t="s">
        <v>34</v>
      </c>
      <c r="I18" s="18"/>
      <c r="J18" s="38" t="s">
        <v>30</v>
      </c>
      <c r="K18" s="129" t="s">
        <v>31</v>
      </c>
      <c r="L18" s="130"/>
      <c r="M18" s="88" t="s">
        <v>32</v>
      </c>
      <c r="N18" s="89"/>
      <c r="O18" s="90" t="s">
        <v>33</v>
      </c>
      <c r="P18" s="89"/>
      <c r="Q18" s="52" t="s">
        <v>34</v>
      </c>
      <c r="X18" s="39"/>
      <c r="Y18" s="39"/>
    </row>
    <row r="19" spans="1:25" x14ac:dyDescent="0.25">
      <c r="A19" s="19" t="s">
        <v>35</v>
      </c>
      <c r="B19" s="68">
        <v>44954</v>
      </c>
      <c r="C19" s="69"/>
      <c r="D19" s="78"/>
      <c r="E19" s="79"/>
      <c r="F19" s="78"/>
      <c r="G19" s="79"/>
      <c r="H19" s="32" t="str">
        <f>IF(D19=Sheet2!B10,"",IF((D19+F19)&lt;&gt;0,(D19+F19), ""))</f>
        <v/>
      </c>
      <c r="I19" s="18"/>
      <c r="J19" s="19" t="s">
        <v>35</v>
      </c>
      <c r="K19" s="68">
        <f>B24+2</f>
        <v>44961</v>
      </c>
      <c r="L19" s="69"/>
      <c r="M19" s="78"/>
      <c r="N19" s="97"/>
      <c r="O19" s="78"/>
      <c r="P19" s="79"/>
      <c r="Q19" s="32" t="str">
        <f>IF(M19=Sheet2!B10,"",IF((M19+O19)&lt;&gt;0,(M19+O19), ""))</f>
        <v/>
      </c>
      <c r="Y19" s="31"/>
    </row>
    <row r="20" spans="1:25" ht="14.25" customHeight="1" x14ac:dyDescent="0.25">
      <c r="A20" s="19" t="s">
        <v>20</v>
      </c>
      <c r="B20" s="68">
        <f>B19+1</f>
        <v>44955</v>
      </c>
      <c r="C20" s="69"/>
      <c r="D20" s="61"/>
      <c r="E20" s="62"/>
      <c r="F20" s="61">
        <v>6</v>
      </c>
      <c r="G20" s="62"/>
      <c r="H20" s="60">
        <v>6</v>
      </c>
      <c r="I20" s="18"/>
      <c r="J20" s="19" t="s">
        <v>20</v>
      </c>
      <c r="K20" s="68">
        <f>K19+1</f>
        <v>44962</v>
      </c>
      <c r="L20" s="69"/>
      <c r="M20" s="61"/>
      <c r="N20" s="62"/>
      <c r="O20" s="61">
        <v>6</v>
      </c>
      <c r="P20" s="62"/>
      <c r="Q20" s="60">
        <v>6</v>
      </c>
    </row>
    <row r="21" spans="1:25" ht="14.25" customHeight="1" x14ac:dyDescent="0.25">
      <c r="A21" s="19" t="s">
        <v>21</v>
      </c>
      <c r="B21" s="68">
        <f t="shared" ref="B21:B24" si="0">B20+1</f>
        <v>44956</v>
      </c>
      <c r="C21" s="69"/>
      <c r="D21" s="61">
        <v>4</v>
      </c>
      <c r="E21" s="62"/>
      <c r="F21" s="61"/>
      <c r="G21" s="62"/>
      <c r="H21" s="60">
        <v>4</v>
      </c>
      <c r="I21" s="18"/>
      <c r="J21" s="19" t="s">
        <v>21</v>
      </c>
      <c r="K21" s="68">
        <f>K20+1</f>
        <v>44963</v>
      </c>
      <c r="L21" s="69"/>
      <c r="M21" s="61">
        <v>4</v>
      </c>
      <c r="N21" s="62"/>
      <c r="O21" s="61"/>
      <c r="P21" s="62"/>
      <c r="Q21" s="60">
        <v>4</v>
      </c>
    </row>
    <row r="22" spans="1:25" ht="14.25" customHeight="1" x14ac:dyDescent="0.25">
      <c r="A22" s="19" t="s">
        <v>22</v>
      </c>
      <c r="B22" s="68">
        <f t="shared" si="0"/>
        <v>44957</v>
      </c>
      <c r="C22" s="69"/>
      <c r="D22" s="61"/>
      <c r="E22" s="62"/>
      <c r="F22" s="61">
        <v>4</v>
      </c>
      <c r="G22" s="62"/>
      <c r="H22" s="60">
        <v>4</v>
      </c>
      <c r="I22" s="18"/>
      <c r="J22" s="19" t="s">
        <v>22</v>
      </c>
      <c r="K22" s="68">
        <f t="shared" ref="K22:K24" si="1">K21+1</f>
        <v>44964</v>
      </c>
      <c r="L22" s="69"/>
      <c r="M22" s="61"/>
      <c r="N22" s="62"/>
      <c r="O22" s="61"/>
      <c r="P22" s="62"/>
      <c r="Q22" s="60" t="s">
        <v>70</v>
      </c>
    </row>
    <row r="23" spans="1:25" ht="14.25" customHeight="1" x14ac:dyDescent="0.25">
      <c r="A23" s="19" t="s">
        <v>23</v>
      </c>
      <c r="B23" s="68">
        <f t="shared" si="0"/>
        <v>44958</v>
      </c>
      <c r="C23" s="69"/>
      <c r="D23" s="61"/>
      <c r="E23" s="62"/>
      <c r="F23" s="61">
        <v>6</v>
      </c>
      <c r="G23" s="62"/>
      <c r="H23" s="60">
        <v>6</v>
      </c>
      <c r="I23" s="18"/>
      <c r="J23" s="19" t="s">
        <v>23</v>
      </c>
      <c r="K23" s="68">
        <f t="shared" si="1"/>
        <v>44965</v>
      </c>
      <c r="L23" s="69"/>
      <c r="M23" s="61"/>
      <c r="N23" s="62"/>
      <c r="O23" s="61"/>
      <c r="P23" s="62"/>
      <c r="Q23" s="60"/>
    </row>
    <row r="24" spans="1:25" ht="14.25" customHeight="1" x14ac:dyDescent="0.25">
      <c r="A24" s="19" t="s">
        <v>24</v>
      </c>
      <c r="B24" s="68">
        <f t="shared" si="0"/>
        <v>44959</v>
      </c>
      <c r="C24" s="69"/>
      <c r="D24" s="61"/>
      <c r="E24" s="62"/>
      <c r="F24" s="61"/>
      <c r="G24" s="62"/>
      <c r="H24" s="60"/>
      <c r="I24" s="18"/>
      <c r="J24" s="19" t="s">
        <v>24</v>
      </c>
      <c r="K24" s="68">
        <f t="shared" si="1"/>
        <v>44966</v>
      </c>
      <c r="L24" s="69"/>
      <c r="M24" s="61"/>
      <c r="N24" s="62"/>
      <c r="O24" s="61"/>
      <c r="P24" s="62"/>
      <c r="Q24" s="60"/>
    </row>
    <row r="25" spans="1:25" ht="16.5" customHeight="1" x14ac:dyDescent="0.25">
      <c r="A25" s="56" t="s">
        <v>59</v>
      </c>
      <c r="B25" s="68"/>
      <c r="C25" s="69"/>
      <c r="D25" s="76">
        <v>3</v>
      </c>
      <c r="E25" s="62"/>
      <c r="F25" s="77"/>
      <c r="G25" s="62"/>
      <c r="H25" s="60">
        <v>3</v>
      </c>
      <c r="I25" s="18"/>
      <c r="J25" s="56" t="s">
        <v>59</v>
      </c>
      <c r="K25" s="68"/>
      <c r="L25" s="69"/>
      <c r="M25" s="76">
        <v>3</v>
      </c>
      <c r="N25" s="62"/>
      <c r="O25" s="77"/>
      <c r="P25" s="62"/>
      <c r="Q25" s="60">
        <v>3</v>
      </c>
    </row>
    <row r="26" spans="1:25" hidden="1" x14ac:dyDescent="0.25">
      <c r="A26" s="57" t="s">
        <v>36</v>
      </c>
      <c r="B26" s="68"/>
      <c r="C26" s="69"/>
      <c r="D26" s="100"/>
      <c r="E26" s="101"/>
      <c r="F26" s="104"/>
      <c r="G26" s="101"/>
      <c r="H26" s="32" t="str">
        <f>IF(D26=Sheet2!B10,"",IF((D26+F26)&lt;&gt;0,(D26+F26), ""))</f>
        <v/>
      </c>
      <c r="I26" s="18"/>
      <c r="J26" s="57" t="s">
        <v>36</v>
      </c>
      <c r="K26" s="68"/>
      <c r="L26" s="69"/>
      <c r="M26" s="78"/>
      <c r="N26" s="79"/>
      <c r="O26" s="80"/>
      <c r="P26" s="79"/>
      <c r="Q26" s="32" t="str">
        <f>IF(M26=Sheet2!B10,"",IF((M26+O26)&lt;&gt;0,(M26+O26), ""))</f>
        <v/>
      </c>
    </row>
    <row r="27" spans="1:25" hidden="1" x14ac:dyDescent="0.25">
      <c r="A27" s="57" t="s">
        <v>37</v>
      </c>
      <c r="B27" s="68"/>
      <c r="C27" s="69"/>
      <c r="D27" s="100"/>
      <c r="E27" s="101"/>
      <c r="F27" s="104"/>
      <c r="G27" s="101"/>
      <c r="H27" s="32" t="str">
        <f>IF(D27=Sheet2!B10,"",IF((D27+F27)&lt;&gt;0,(D27+F27), ""))</f>
        <v/>
      </c>
      <c r="I27" s="18"/>
      <c r="J27" s="57" t="s">
        <v>37</v>
      </c>
      <c r="K27" s="68"/>
      <c r="L27" s="69"/>
      <c r="M27" s="78"/>
      <c r="N27" s="79"/>
      <c r="O27" s="80"/>
      <c r="P27" s="79"/>
      <c r="Q27" s="32" t="str">
        <f>IF(M27=Sheet2!B10,"",IF((M27+O27)&lt;&gt;0,(M27+O27), ""))</f>
        <v/>
      </c>
    </row>
    <row r="28" spans="1:25" ht="17.25" customHeight="1" x14ac:dyDescent="0.25">
      <c r="A28" s="56" t="s">
        <v>60</v>
      </c>
      <c r="B28" s="68"/>
      <c r="C28" s="69"/>
      <c r="D28" s="100"/>
      <c r="E28" s="101"/>
      <c r="F28" s="98"/>
      <c r="G28" s="99"/>
      <c r="H28" s="32" t="str">
        <f>IF(D28=Sheet2!B10,"",IF((D28+F28)&lt;&gt;0,(D28+F28), ""))</f>
        <v/>
      </c>
      <c r="I28" s="18"/>
      <c r="J28" s="56" t="s">
        <v>60</v>
      </c>
      <c r="K28" s="68"/>
      <c r="L28" s="69"/>
      <c r="M28" s="78"/>
      <c r="N28" s="79"/>
      <c r="O28" s="80"/>
      <c r="P28" s="79"/>
      <c r="Q28" s="32" t="str">
        <f>IF(M28=Sheet2!B10,"",IF((M28+O28)&lt;&gt;0,(M28+O28), ""))</f>
        <v/>
      </c>
    </row>
    <row r="29" spans="1:25" ht="16.5" thickBot="1" x14ac:dyDescent="0.3">
      <c r="A29" s="70" t="s">
        <v>38</v>
      </c>
      <c r="B29" s="71"/>
      <c r="C29" s="72"/>
      <c r="D29" s="73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=19+2x4+2x0+3x0</v>
      </c>
      <c r="E29" s="74"/>
      <c r="F29" s="74"/>
      <c r="G29" s="75"/>
      <c r="H29" s="33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27</v>
      </c>
      <c r="I29" s="18"/>
      <c r="J29" s="102" t="s">
        <v>38</v>
      </c>
      <c r="K29" s="71"/>
      <c r="L29" s="103"/>
      <c r="M29" s="73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=9+2x4+2x0+3x0</v>
      </c>
      <c r="N29" s="74"/>
      <c r="O29" s="74"/>
      <c r="P29" s="75"/>
      <c r="Q29" s="33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17</v>
      </c>
    </row>
    <row r="30" spans="1:25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 x14ac:dyDescent="0.3">
      <c r="A31" s="83" t="s">
        <v>39</v>
      </c>
      <c r="B31" s="84"/>
      <c r="C31" s="84"/>
      <c r="D31" s="84"/>
      <c r="E31" s="84"/>
      <c r="F31" s="84"/>
      <c r="G31" s="84"/>
      <c r="H31" s="85"/>
      <c r="I31" s="18"/>
      <c r="J31" s="83" t="s">
        <v>40</v>
      </c>
      <c r="K31" s="84"/>
      <c r="L31" s="84"/>
      <c r="M31" s="84"/>
      <c r="N31" s="84"/>
      <c r="O31" s="84"/>
      <c r="P31" s="84"/>
      <c r="Q31" s="85"/>
    </row>
    <row r="32" spans="1:25" s="37" customFormat="1" ht="39" thickTop="1" x14ac:dyDescent="0.2">
      <c r="A32" s="34" t="s">
        <v>30</v>
      </c>
      <c r="B32" s="86" t="s">
        <v>31</v>
      </c>
      <c r="C32" s="87"/>
      <c r="D32" s="88" t="s">
        <v>32</v>
      </c>
      <c r="E32" s="89"/>
      <c r="F32" s="90" t="s">
        <v>33</v>
      </c>
      <c r="G32" s="89"/>
      <c r="H32" s="35" t="s">
        <v>34</v>
      </c>
      <c r="I32" s="36"/>
      <c r="J32" s="34" t="s">
        <v>30</v>
      </c>
      <c r="K32" s="86" t="s">
        <v>31</v>
      </c>
      <c r="L32" s="87"/>
      <c r="M32" s="88" t="s">
        <v>32</v>
      </c>
      <c r="N32" s="89"/>
      <c r="O32" s="90" t="s">
        <v>33</v>
      </c>
      <c r="P32" s="89"/>
      <c r="Q32" s="35" t="s">
        <v>34</v>
      </c>
    </row>
    <row r="33" spans="1:17" x14ac:dyDescent="0.25">
      <c r="A33" s="19" t="s">
        <v>35</v>
      </c>
      <c r="B33" s="68">
        <f>K24+2</f>
        <v>44968</v>
      </c>
      <c r="C33" s="69"/>
      <c r="D33" s="78"/>
      <c r="E33" s="97"/>
      <c r="F33" s="78"/>
      <c r="G33" s="79"/>
      <c r="H33" s="32" t="str">
        <f>IF(D33=Sheet2!B10,"",IF((D33+F33)&lt;&gt;0,(D33+F33), ""))</f>
        <v/>
      </c>
      <c r="I33" s="20"/>
      <c r="J33" s="19" t="s">
        <v>35</v>
      </c>
      <c r="K33" s="68">
        <f>B38+2</f>
        <v>44975</v>
      </c>
      <c r="L33" s="69"/>
      <c r="M33" s="78"/>
      <c r="N33" s="79"/>
      <c r="O33" s="78"/>
      <c r="P33" s="79"/>
      <c r="Q33" s="32" t="str">
        <f>IF(M33=Sheet2!B10,"",IF((M33+O33)&lt;&gt;0,(M33+O33), ""))</f>
        <v/>
      </c>
    </row>
    <row r="34" spans="1:17" ht="15" customHeight="1" x14ac:dyDescent="0.25">
      <c r="A34" s="19" t="s">
        <v>20</v>
      </c>
      <c r="B34" s="68">
        <f>B33+1</f>
        <v>44969</v>
      </c>
      <c r="C34" s="69"/>
      <c r="D34" s="61"/>
      <c r="E34" s="62"/>
      <c r="F34" s="61">
        <v>6</v>
      </c>
      <c r="G34" s="62"/>
      <c r="H34" s="60">
        <v>6</v>
      </c>
      <c r="I34" s="18"/>
      <c r="J34" s="19" t="s">
        <v>20</v>
      </c>
      <c r="K34" s="68">
        <f>K33+1</f>
        <v>44976</v>
      </c>
      <c r="L34" s="69"/>
      <c r="M34" s="61"/>
      <c r="N34" s="62"/>
      <c r="O34" s="61">
        <v>6</v>
      </c>
      <c r="P34" s="62"/>
      <c r="Q34" s="60">
        <v>6</v>
      </c>
    </row>
    <row r="35" spans="1:17" ht="15" customHeight="1" x14ac:dyDescent="0.25">
      <c r="A35" s="19" t="s">
        <v>21</v>
      </c>
      <c r="B35" s="68">
        <f t="shared" ref="B35:B38" si="2">B34+1</f>
        <v>44970</v>
      </c>
      <c r="C35" s="69"/>
      <c r="D35" s="61">
        <v>4</v>
      </c>
      <c r="E35" s="62"/>
      <c r="F35" s="61"/>
      <c r="G35" s="62"/>
      <c r="H35" s="60">
        <v>4</v>
      </c>
      <c r="I35" s="18"/>
      <c r="J35" s="19" t="s">
        <v>21</v>
      </c>
      <c r="K35" s="68">
        <f t="shared" ref="K35:K38" si="3">K34+1</f>
        <v>44977</v>
      </c>
      <c r="L35" s="69"/>
      <c r="M35" s="61">
        <v>4</v>
      </c>
      <c r="N35" s="62"/>
      <c r="O35" s="61"/>
      <c r="P35" s="62"/>
      <c r="Q35" s="60">
        <v>4</v>
      </c>
    </row>
    <row r="36" spans="1:17" ht="15" customHeight="1" x14ac:dyDescent="0.25">
      <c r="A36" s="19" t="s">
        <v>22</v>
      </c>
      <c r="B36" s="68">
        <f t="shared" si="2"/>
        <v>44971</v>
      </c>
      <c r="C36" s="69"/>
      <c r="D36" s="61"/>
      <c r="E36" s="62"/>
      <c r="F36" s="61">
        <v>4</v>
      </c>
      <c r="G36" s="62"/>
      <c r="H36" s="60">
        <v>4</v>
      </c>
      <c r="I36" s="18"/>
      <c r="J36" s="19" t="s">
        <v>22</v>
      </c>
      <c r="K36" s="68">
        <f t="shared" si="3"/>
        <v>44978</v>
      </c>
      <c r="L36" s="69"/>
      <c r="M36" s="61"/>
      <c r="N36" s="62"/>
      <c r="O36" s="61">
        <v>4</v>
      </c>
      <c r="P36" s="62"/>
      <c r="Q36" s="60">
        <v>4</v>
      </c>
    </row>
    <row r="37" spans="1:17" ht="15" customHeight="1" x14ac:dyDescent="0.25">
      <c r="A37" s="19" t="s">
        <v>23</v>
      </c>
      <c r="B37" s="68">
        <f t="shared" si="2"/>
        <v>44972</v>
      </c>
      <c r="C37" s="69"/>
      <c r="D37" s="61"/>
      <c r="E37" s="62"/>
      <c r="F37" s="61">
        <v>6</v>
      </c>
      <c r="G37" s="62"/>
      <c r="H37" s="60">
        <v>6</v>
      </c>
      <c r="I37" s="18"/>
      <c r="J37" s="19" t="s">
        <v>23</v>
      </c>
      <c r="K37" s="68">
        <f t="shared" si="3"/>
        <v>44979</v>
      </c>
      <c r="L37" s="69"/>
      <c r="M37" s="61"/>
      <c r="N37" s="62"/>
      <c r="O37" s="61">
        <v>6</v>
      </c>
      <c r="P37" s="62"/>
      <c r="Q37" s="60">
        <v>6</v>
      </c>
    </row>
    <row r="38" spans="1:17" ht="15" customHeight="1" x14ac:dyDescent="0.25">
      <c r="A38" s="19" t="s">
        <v>24</v>
      </c>
      <c r="B38" s="68">
        <f t="shared" si="2"/>
        <v>44973</v>
      </c>
      <c r="C38" s="69"/>
      <c r="D38" s="61"/>
      <c r="E38" s="62"/>
      <c r="F38" s="61"/>
      <c r="G38" s="62"/>
      <c r="H38" s="60"/>
      <c r="I38" s="18"/>
      <c r="J38" s="19" t="s">
        <v>24</v>
      </c>
      <c r="K38" s="68">
        <f t="shared" si="3"/>
        <v>44980</v>
      </c>
      <c r="L38" s="69"/>
      <c r="M38" s="61"/>
      <c r="N38" s="62"/>
      <c r="O38" s="61"/>
      <c r="P38" s="62"/>
      <c r="Q38" s="60"/>
    </row>
    <row r="39" spans="1:17" ht="15" customHeight="1" x14ac:dyDescent="0.25">
      <c r="A39" s="56" t="s">
        <v>59</v>
      </c>
      <c r="B39" s="68"/>
      <c r="C39" s="69"/>
      <c r="D39" s="76">
        <v>3</v>
      </c>
      <c r="E39" s="62"/>
      <c r="F39" s="77"/>
      <c r="G39" s="62"/>
      <c r="H39" s="60">
        <v>3</v>
      </c>
      <c r="I39" s="18"/>
      <c r="J39" s="56" t="s">
        <v>59</v>
      </c>
      <c r="K39" s="68"/>
      <c r="L39" s="69"/>
      <c r="M39" s="76">
        <v>3</v>
      </c>
      <c r="N39" s="62"/>
      <c r="O39" s="77"/>
      <c r="P39" s="62"/>
      <c r="Q39" s="60">
        <v>3</v>
      </c>
    </row>
    <row r="40" spans="1:17" hidden="1" x14ac:dyDescent="0.25">
      <c r="A40" s="57" t="s">
        <v>36</v>
      </c>
      <c r="B40" s="68"/>
      <c r="C40" s="69"/>
      <c r="D40" s="78"/>
      <c r="E40" s="79"/>
      <c r="F40" s="80"/>
      <c r="G40" s="79"/>
      <c r="H40" s="32" t="str">
        <f>IF(D40=Sheet2!B10,"",IF((D40+F40)&lt;&gt;0,(D40+F40), ""))</f>
        <v/>
      </c>
      <c r="I40" s="18"/>
      <c r="J40" s="57" t="s">
        <v>36</v>
      </c>
      <c r="K40" s="68"/>
      <c r="L40" s="69"/>
      <c r="M40" s="78"/>
      <c r="N40" s="79"/>
      <c r="O40" s="80"/>
      <c r="P40" s="79"/>
      <c r="Q40" s="32" t="str">
        <f>IF(M40=Sheet2!B10,"",IF((M40+O40)&lt;&gt;0,(M40+O40), ""))</f>
        <v/>
      </c>
    </row>
    <row r="41" spans="1:17" hidden="1" x14ac:dyDescent="0.25">
      <c r="A41" s="57" t="s">
        <v>37</v>
      </c>
      <c r="B41" s="68"/>
      <c r="C41" s="69"/>
      <c r="D41" s="78"/>
      <c r="E41" s="79"/>
      <c r="F41" s="80"/>
      <c r="G41" s="79"/>
      <c r="H41" s="32" t="str">
        <f>IF(D41=Sheet2!B10,"",IF((D41+F41)&lt;&gt;0,(D41+F41), ""))</f>
        <v/>
      </c>
      <c r="I41" s="18"/>
      <c r="J41" s="57" t="s">
        <v>37</v>
      </c>
      <c r="K41" s="68"/>
      <c r="L41" s="69"/>
      <c r="M41" s="78"/>
      <c r="N41" s="79"/>
      <c r="O41" s="80"/>
      <c r="P41" s="79"/>
      <c r="Q41" s="32" t="str">
        <f>IF(M41=Sheet2!B10,"",IF((M41+O41)&lt;&gt;0,(M41+O41), ""))</f>
        <v/>
      </c>
    </row>
    <row r="42" spans="1:17" ht="15.75" customHeight="1" x14ac:dyDescent="0.25">
      <c r="A42" s="56" t="s">
        <v>60</v>
      </c>
      <c r="B42" s="68"/>
      <c r="C42" s="69"/>
      <c r="D42" s="78"/>
      <c r="E42" s="79"/>
      <c r="F42" s="81"/>
      <c r="G42" s="82"/>
      <c r="H42" s="32" t="str">
        <f>IF(D42=Sheet2!B10,"",IF((D42+F42)&lt;&gt;0,(D42+F42), ""))</f>
        <v/>
      </c>
      <c r="I42" s="18"/>
      <c r="J42" s="56" t="s">
        <v>60</v>
      </c>
      <c r="K42" s="68"/>
      <c r="L42" s="69"/>
      <c r="M42" s="78"/>
      <c r="N42" s="79"/>
      <c r="O42" s="81"/>
      <c r="P42" s="82"/>
      <c r="Q42" s="32" t="str">
        <f>IF(M42=Sheet2!B10,"",IF((M42+O42)&lt;&gt;0,(M42+O42), ""))</f>
        <v/>
      </c>
    </row>
    <row r="43" spans="1:17" ht="16.5" thickBot="1" x14ac:dyDescent="0.3">
      <c r="A43" s="70" t="s">
        <v>38</v>
      </c>
      <c r="B43" s="71"/>
      <c r="C43" s="72"/>
      <c r="D43" s="73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=19+2x4+2x0+3x0</v>
      </c>
      <c r="E43" s="74"/>
      <c r="F43" s="74"/>
      <c r="G43" s="75"/>
      <c r="H43" s="33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27</v>
      </c>
      <c r="I43" s="18"/>
      <c r="J43" s="70" t="s">
        <v>38</v>
      </c>
      <c r="K43" s="71"/>
      <c r="L43" s="72"/>
      <c r="M43" s="73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=19+2x4+2x0+3x0</v>
      </c>
      <c r="N43" s="74"/>
      <c r="O43" s="74"/>
      <c r="P43" s="75"/>
      <c r="Q43" s="33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27</v>
      </c>
    </row>
    <row r="44" spans="1:17" ht="17.25" thickTop="1" thickBot="1" x14ac:dyDescent="0.3">
      <c r="A44" s="53"/>
      <c r="B44" s="53"/>
      <c r="C44" s="53"/>
      <c r="D44" s="54"/>
      <c r="E44" s="54"/>
      <c r="F44" s="54"/>
      <c r="G44" s="54"/>
      <c r="H44" s="55"/>
      <c r="I44" s="18"/>
      <c r="J44" s="53"/>
      <c r="K44" s="53"/>
      <c r="L44" s="53"/>
      <c r="M44" s="54"/>
      <c r="N44" s="54"/>
      <c r="O44" s="54"/>
      <c r="P44" s="54"/>
      <c r="Q44" s="55"/>
    </row>
    <row r="45" spans="1:17" ht="17.25" thickTop="1" thickBot="1" x14ac:dyDescent="0.3">
      <c r="A45" s="83" t="s">
        <v>58</v>
      </c>
      <c r="B45" s="84"/>
      <c r="C45" s="84"/>
      <c r="D45" s="84"/>
      <c r="E45" s="84"/>
      <c r="F45" s="84"/>
      <c r="G45" s="84"/>
      <c r="H45" s="85"/>
      <c r="I45" s="18"/>
      <c r="J45" s="53"/>
      <c r="K45" s="53"/>
      <c r="L45" s="53"/>
      <c r="M45" s="54"/>
      <c r="N45" s="54"/>
      <c r="O45" s="54"/>
      <c r="P45" s="54"/>
      <c r="Q45" s="55"/>
    </row>
    <row r="46" spans="1:17" ht="39" thickTop="1" x14ac:dyDescent="0.25">
      <c r="A46" s="34" t="s">
        <v>30</v>
      </c>
      <c r="B46" s="86" t="s">
        <v>31</v>
      </c>
      <c r="C46" s="87"/>
      <c r="D46" s="88" t="s">
        <v>32</v>
      </c>
      <c r="E46" s="89"/>
      <c r="F46" s="90" t="s">
        <v>33</v>
      </c>
      <c r="G46" s="89"/>
      <c r="H46" s="35" t="s">
        <v>34</v>
      </c>
      <c r="I46" s="18"/>
      <c r="J46" s="53"/>
      <c r="K46" s="53"/>
      <c r="L46" s="53"/>
      <c r="M46" s="54"/>
      <c r="N46" s="54"/>
      <c r="O46" s="54"/>
      <c r="P46" s="54"/>
      <c r="Q46" s="55"/>
    </row>
    <row r="47" spans="1:17" x14ac:dyDescent="0.25">
      <c r="A47" s="19" t="s">
        <v>35</v>
      </c>
      <c r="B47" s="68">
        <f>K38+2</f>
        <v>44982</v>
      </c>
      <c r="C47" s="69"/>
      <c r="D47" s="78"/>
      <c r="E47" s="79"/>
      <c r="F47" s="78"/>
      <c r="G47" s="79"/>
      <c r="H47" s="32" t="str">
        <f>IF(D47=Sheet2!B24,"",IF((D47+F47)&lt;&gt;0,(D47+F47), ""))</f>
        <v/>
      </c>
      <c r="I47" s="18"/>
      <c r="J47" s="53"/>
      <c r="K47" s="53"/>
      <c r="L47" s="53"/>
      <c r="M47" s="54"/>
      <c r="N47" s="54"/>
      <c r="O47" s="54"/>
      <c r="P47" s="54"/>
      <c r="Q47" s="55"/>
    </row>
    <row r="48" spans="1:17" x14ac:dyDescent="0.25">
      <c r="A48" s="19" t="s">
        <v>20</v>
      </c>
      <c r="B48" s="68">
        <f>B47+1</f>
        <v>44983</v>
      </c>
      <c r="C48" s="69"/>
      <c r="D48" s="61"/>
      <c r="E48" s="62"/>
      <c r="F48" s="61">
        <v>6</v>
      </c>
      <c r="G48" s="62"/>
      <c r="H48" s="60">
        <v>6</v>
      </c>
      <c r="I48" s="18"/>
      <c r="J48" s="53"/>
      <c r="K48" s="53"/>
      <c r="L48" s="53"/>
      <c r="M48" s="54"/>
      <c r="N48" s="54"/>
      <c r="O48" s="54"/>
      <c r="P48" s="54"/>
      <c r="Q48" s="55"/>
    </row>
    <row r="49" spans="1:17" x14ac:dyDescent="0.25">
      <c r="A49" s="19" t="s">
        <v>21</v>
      </c>
      <c r="B49" s="68">
        <f t="shared" ref="B49:B52" si="4">B48+1</f>
        <v>44984</v>
      </c>
      <c r="C49" s="69"/>
      <c r="D49" s="61">
        <v>4</v>
      </c>
      <c r="E49" s="62"/>
      <c r="F49" s="61"/>
      <c r="G49" s="62"/>
      <c r="H49" s="60">
        <v>4</v>
      </c>
      <c r="I49" s="18"/>
      <c r="J49" s="53"/>
      <c r="K49" s="53"/>
      <c r="L49" s="53"/>
      <c r="M49" s="54"/>
      <c r="N49" s="54"/>
      <c r="O49" s="54"/>
      <c r="P49" s="54"/>
      <c r="Q49" s="55"/>
    </row>
    <row r="50" spans="1:17" x14ac:dyDescent="0.25">
      <c r="A50" s="19" t="s">
        <v>22</v>
      </c>
      <c r="B50" s="68">
        <f t="shared" si="4"/>
        <v>44985</v>
      </c>
      <c r="C50" s="69"/>
      <c r="D50" s="61"/>
      <c r="E50" s="62"/>
      <c r="F50" s="61">
        <v>4</v>
      </c>
      <c r="G50" s="62"/>
      <c r="H50" s="60">
        <v>4</v>
      </c>
      <c r="I50" s="18"/>
      <c r="J50" s="53"/>
      <c r="K50" s="53"/>
      <c r="L50" s="53"/>
      <c r="M50" s="54"/>
      <c r="N50" s="54"/>
      <c r="O50" s="54"/>
      <c r="P50" s="54"/>
      <c r="Q50" s="55"/>
    </row>
    <row r="51" spans="1:17" x14ac:dyDescent="0.25">
      <c r="A51" s="19" t="s">
        <v>23</v>
      </c>
      <c r="B51" s="68">
        <f t="shared" si="4"/>
        <v>44986</v>
      </c>
      <c r="C51" s="69"/>
      <c r="D51" s="61"/>
      <c r="E51" s="62"/>
      <c r="F51" s="61">
        <v>6</v>
      </c>
      <c r="G51" s="62"/>
      <c r="H51" s="60">
        <v>6</v>
      </c>
      <c r="I51" s="18"/>
      <c r="J51" s="53"/>
      <c r="K51" s="53"/>
      <c r="L51" s="53"/>
      <c r="M51" s="54"/>
      <c r="N51" s="54"/>
      <c r="O51" s="54"/>
      <c r="P51" s="54"/>
      <c r="Q51" s="55"/>
    </row>
    <row r="52" spans="1:17" x14ac:dyDescent="0.25">
      <c r="A52" s="19" t="s">
        <v>24</v>
      </c>
      <c r="B52" s="68">
        <f t="shared" si="4"/>
        <v>44987</v>
      </c>
      <c r="C52" s="69"/>
      <c r="D52" s="61"/>
      <c r="E52" s="62"/>
      <c r="F52" s="61"/>
      <c r="G52" s="62"/>
      <c r="H52" s="60"/>
      <c r="I52" s="18"/>
      <c r="J52" s="53"/>
      <c r="K52" s="53"/>
      <c r="L52" s="53"/>
      <c r="M52" s="54"/>
      <c r="N52" s="54"/>
      <c r="O52" s="54"/>
      <c r="P52" s="54"/>
      <c r="Q52" s="55"/>
    </row>
    <row r="53" spans="1:17" ht="15.75" customHeight="1" x14ac:dyDescent="0.25">
      <c r="A53" s="56" t="s">
        <v>59</v>
      </c>
      <c r="B53" s="68"/>
      <c r="C53" s="69"/>
      <c r="D53" s="76">
        <v>3</v>
      </c>
      <c r="E53" s="62"/>
      <c r="F53" s="77"/>
      <c r="G53" s="62"/>
      <c r="H53" s="60">
        <v>3</v>
      </c>
      <c r="I53" s="18"/>
      <c r="J53" s="53"/>
      <c r="K53" s="53"/>
      <c r="L53" s="53"/>
      <c r="M53" s="54"/>
      <c r="N53" s="54"/>
      <c r="O53" s="54"/>
      <c r="P53" s="54"/>
      <c r="Q53" s="55"/>
    </row>
    <row r="54" spans="1:17" hidden="1" x14ac:dyDescent="0.25">
      <c r="A54" s="57" t="s">
        <v>36</v>
      </c>
      <c r="B54" s="68"/>
      <c r="C54" s="69"/>
      <c r="D54" s="78"/>
      <c r="E54" s="79"/>
      <c r="F54" s="80"/>
      <c r="G54" s="79"/>
      <c r="H54" s="32" t="str">
        <f>IF(D54=Sheet2!B24,"",IF((D54+F54)&lt;&gt;0,(D54+F54), ""))</f>
        <v/>
      </c>
      <c r="I54" s="18"/>
      <c r="J54" s="53"/>
      <c r="K54" s="53"/>
      <c r="L54" s="53"/>
      <c r="M54" s="54"/>
      <c r="N54" s="54"/>
      <c r="O54" s="54"/>
      <c r="P54" s="54"/>
      <c r="Q54" s="55"/>
    </row>
    <row r="55" spans="1:17" hidden="1" x14ac:dyDescent="0.25">
      <c r="A55" s="57" t="s">
        <v>37</v>
      </c>
      <c r="B55" s="68"/>
      <c r="C55" s="69"/>
      <c r="D55" s="78"/>
      <c r="E55" s="79"/>
      <c r="F55" s="80"/>
      <c r="G55" s="79"/>
      <c r="H55" s="32" t="str">
        <f>IF(D55=Sheet2!B24,"",IF((D55+F55)&lt;&gt;0,(D55+F55), ""))</f>
        <v/>
      </c>
      <c r="I55" s="18"/>
      <c r="J55" s="53"/>
      <c r="K55" s="53"/>
      <c r="L55" s="53"/>
      <c r="M55" s="54"/>
      <c r="N55" s="54"/>
      <c r="O55" s="54"/>
      <c r="P55" s="54"/>
      <c r="Q55" s="55"/>
    </row>
    <row r="56" spans="1:17" ht="17.25" customHeight="1" x14ac:dyDescent="0.25">
      <c r="A56" s="56" t="s">
        <v>60</v>
      </c>
      <c r="B56" s="68"/>
      <c r="C56" s="69"/>
      <c r="D56" s="78"/>
      <c r="E56" s="79"/>
      <c r="F56" s="81"/>
      <c r="G56" s="82"/>
      <c r="H56" s="32" t="str">
        <f>IF(D56=Sheet2!B24,"",IF((D56+F56)&lt;&gt;0,(D56+F56), ""))</f>
        <v/>
      </c>
      <c r="I56" s="18"/>
      <c r="J56" s="53"/>
      <c r="K56" s="53"/>
      <c r="L56" s="53"/>
      <c r="M56" s="54"/>
      <c r="N56" s="54"/>
      <c r="O56" s="54"/>
      <c r="P56" s="54"/>
      <c r="Q56" s="55"/>
    </row>
    <row r="57" spans="1:17" ht="16.5" thickBot="1" x14ac:dyDescent="0.3">
      <c r="A57" s="70" t="s">
        <v>38</v>
      </c>
      <c r="B57" s="71"/>
      <c r="C57" s="72"/>
      <c r="D57" s="73" t="str">
        <f>"="&amp;IF(SUM(F47:F56,D53,D56)&lt;&gt;0,SUM(F47:F56,D53,D56),0)&amp;"+"&amp;"2x"&amp;IF(SUM(D47:D52)&lt;&gt;0,SUM(D47:D52),0)&amp;"+"&amp;"2x"&amp;IF(AND(D54&lt;&gt;0,D54&lt;&gt;Sheet2!B24),D54,0) &amp; "+"&amp; "3x" &amp; IF(AND(D55&lt;&gt;0,D55&lt;&gt;Sheet2!B24),D55,0)</f>
        <v>=19+2x4+2x0+3x0</v>
      </c>
      <c r="E57" s="74"/>
      <c r="F57" s="74"/>
      <c r="G57" s="75"/>
      <c r="H57" s="33">
        <f>IF(2*IF(SUM(D47:D52)&lt;&gt;0,SUM(D47:D52),0)+IF(SUM(F47:F56)&lt;&gt;0,SUM(F47:F56),0)+IF(SUM(D53,D56)&lt;&gt;0,SUM(D53,D56),0)+IF(AND(D54&lt;&gt;"", D54&lt;&gt;Sheet2!B24),D54,0)*2+IF(AND(D55&lt;&gt;"", D55&lt;&gt;Sheet2!B24),D55,0)*3&lt;=P19,0,2*IF(SUM(D47:D52)&lt;&gt;0,SUM(D47:D52),0)+IF(SUM(F47:F56)&lt;&gt;0,SUM(F47:F56),0)+IF(SUM(D53,D56)&lt;&gt;0,SUM(D53,D56),0)+IF(AND(D54&lt;&gt;"", D54&lt;&gt;Sheet2!B24),D54,0)*2+IF(AND(D55&lt;&gt;"", D55&lt;&gt;Sheet2!B24),D55,0)*3)</f>
        <v>27</v>
      </c>
      <c r="I57" s="18"/>
      <c r="J57" s="53"/>
      <c r="K57" s="53"/>
      <c r="L57" s="53"/>
      <c r="M57" s="54"/>
      <c r="N57" s="54"/>
      <c r="O57" s="54"/>
      <c r="P57" s="54"/>
      <c r="Q57" s="55"/>
    </row>
    <row r="58" spans="1:17" ht="9.75" customHeight="1" thickTop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6.5" thickBot="1" x14ac:dyDescent="0.3">
      <c r="A59" s="107" t="str">
        <f>"کۆی گشتی کاتژمێرەکان : [" &amp; SUM(H29,Q29,H43,Q43,H57) &amp; "] کاتژمێر"</f>
        <v>کۆی گشتی کاتژمێرەکان : [125] کاتژمێر</v>
      </c>
      <c r="B59" s="107"/>
      <c r="C59" s="107"/>
      <c r="D59" s="107"/>
      <c r="E59" s="107"/>
      <c r="F59" s="107"/>
      <c r="G59" s="107"/>
      <c r="H59" s="21"/>
      <c r="I59" s="107" t="str">
        <f>"کۆی کاتژمێرەکانی زێدەکی :[" &amp; SUM(H29,Q29,H43,Q43,H57) - (IF(H29=0,0,P5)+IF(Q29=0,0,P5)+IF(H43=0,0,P5)+IF(Q43=0,0,P5)+IF(H57=0,0,P5)) &amp; "] کاتژمێر"</f>
        <v>کۆی کاتژمێرەکانی زێدەکی :[100] کاتژمێر</v>
      </c>
      <c r="J59" s="107"/>
      <c r="K59" s="107"/>
      <c r="L59" s="107"/>
      <c r="M59" s="107"/>
      <c r="N59" s="107"/>
      <c r="O59" s="107"/>
      <c r="P59" s="21"/>
      <c r="Q59" s="21"/>
    </row>
    <row r="60" spans="1:17" ht="17.25" thickTop="1" thickBot="1" x14ac:dyDescent="0.3">
      <c r="A60" s="107" t="str">
        <f>"کۆی کاتژمێرەکانی نیساب :[" &amp;IF(H29=0,0,P5)+IF(Q29=0,0,P5)+IF(H43=0,0,P5)+IF(Q43=0,0,P5)+IF(H57=0,0,P5) &amp; "] کاتژمێر"</f>
        <v>کۆی کاتژمێرەکانی نیساب :[25] کاتژمێر</v>
      </c>
      <c r="B60" s="107"/>
      <c r="C60" s="107"/>
      <c r="D60" s="107"/>
      <c r="E60" s="107"/>
      <c r="F60" s="107"/>
      <c r="G60" s="107"/>
      <c r="H60" s="21"/>
      <c r="I60" s="108" t="s">
        <v>41</v>
      </c>
      <c r="J60" s="108"/>
      <c r="K60" s="108"/>
      <c r="L60" s="111">
        <f>IF(C5=Sheet2!A2,4500,IF(C5=Sheet2!A3,5500,IF(C5=Sheet2!A4,6500,IF(C5=Sheet2!A1,4000,7500))))</f>
        <v>5500</v>
      </c>
      <c r="M60" s="111"/>
      <c r="N60" s="22" t="s">
        <v>42</v>
      </c>
      <c r="O60" s="21"/>
      <c r="P60" s="21"/>
      <c r="Q60" s="21"/>
    </row>
    <row r="61" spans="1:17" ht="17.25" thickTop="1" thickBot="1" x14ac:dyDescent="0.3">
      <c r="A61" s="12"/>
      <c r="B61" s="12"/>
      <c r="C61" s="12"/>
      <c r="D61" s="12"/>
      <c r="E61" s="12"/>
      <c r="F61" s="12"/>
      <c r="G61" s="12"/>
      <c r="H61" s="21"/>
      <c r="I61" s="109" t="s">
        <v>43</v>
      </c>
      <c r="J61" s="109"/>
      <c r="K61" s="109"/>
      <c r="L61" s="112">
        <f>L60*(SUM(H29,Q29,H43,Q43,H57)-(IF(H29=0,0,P5)+IF(Q29=0,0,P5)+IF(H43=0,0,P5)+IF(Q43=0,0,P5)+IF(H57=0,0,P5)))</f>
        <v>550000</v>
      </c>
      <c r="M61" s="112"/>
      <c r="N61" s="22" t="s">
        <v>42</v>
      </c>
      <c r="O61" s="21"/>
      <c r="P61" s="21"/>
      <c r="Q61" s="21"/>
    </row>
    <row r="62" spans="1:17" ht="46.5" customHeight="1" thickTop="1" x14ac:dyDescent="0.25">
      <c r="A62" s="12"/>
      <c r="B62" s="12"/>
      <c r="C62" s="12"/>
      <c r="D62" s="12"/>
      <c r="E62" s="12"/>
      <c r="F62" s="12"/>
      <c r="G62" s="12"/>
      <c r="H62" s="21"/>
      <c r="I62" s="23"/>
      <c r="J62" s="23"/>
      <c r="K62" s="23"/>
      <c r="L62" s="24"/>
      <c r="M62" s="25"/>
      <c r="N62" s="21"/>
      <c r="O62" s="21"/>
      <c r="P62" s="21"/>
      <c r="Q62" s="21"/>
    </row>
    <row r="63" spans="1:17" x14ac:dyDescent="0.25">
      <c r="A63" s="110"/>
      <c r="B63" s="110"/>
      <c r="C63" s="110"/>
      <c r="D63" s="8"/>
      <c r="E63" s="5"/>
      <c r="F63" s="5"/>
      <c r="G63" s="106" t="s">
        <v>44</v>
      </c>
      <c r="H63" s="106"/>
      <c r="I63" s="106"/>
      <c r="J63" s="106"/>
      <c r="K63" s="4"/>
      <c r="L63" s="4"/>
      <c r="M63" s="105" t="s">
        <v>45</v>
      </c>
      <c r="N63" s="105"/>
      <c r="O63" s="105"/>
      <c r="P63" s="4"/>
      <c r="Q63" s="4"/>
    </row>
    <row r="64" spans="1:17" x14ac:dyDescent="0.25">
      <c r="A64" s="110"/>
      <c r="B64" s="110"/>
      <c r="C64" s="110"/>
      <c r="D64" s="8"/>
      <c r="E64" s="5"/>
      <c r="F64" s="5"/>
      <c r="G64" s="106" t="s">
        <v>46</v>
      </c>
      <c r="H64" s="106"/>
      <c r="I64" s="106"/>
      <c r="J64" s="106"/>
      <c r="K64" s="4"/>
      <c r="L64" s="4"/>
      <c r="M64" s="105" t="s">
        <v>47</v>
      </c>
      <c r="N64" s="105"/>
      <c r="O64" s="105"/>
      <c r="P64" s="4"/>
      <c r="Q64" s="4"/>
    </row>
    <row r="65" spans="1:17" ht="41.25" customHeight="1" x14ac:dyDescent="0.25">
      <c r="A65" s="45"/>
      <c r="B65" s="45"/>
      <c r="C65" s="45"/>
      <c r="D65" s="8"/>
      <c r="E65" s="44"/>
      <c r="F65" s="44"/>
      <c r="G65" s="44"/>
      <c r="H65" s="44"/>
      <c r="I65" s="4"/>
      <c r="J65" s="43"/>
      <c r="K65" s="43"/>
      <c r="L65" s="43"/>
      <c r="M65" s="43"/>
      <c r="N65" s="43"/>
      <c r="O65" s="3"/>
      <c r="P65" s="4"/>
      <c r="Q65" s="4"/>
    </row>
    <row r="66" spans="1:17" ht="14.25" customHeight="1" x14ac:dyDescent="0.25">
      <c r="A66" s="42" t="str">
        <f>C4</f>
        <v>د. حیدر عبدالله حداد</v>
      </c>
      <c r="B66" s="42"/>
      <c r="C66" s="42"/>
      <c r="D66" s="8"/>
      <c r="E66" s="5"/>
      <c r="F66" s="5"/>
      <c r="G66" s="106" t="s">
        <v>57</v>
      </c>
      <c r="H66" s="106"/>
      <c r="I66" s="106"/>
      <c r="J66" s="106"/>
      <c r="K66" s="6"/>
      <c r="L66" s="6"/>
      <c r="M66" s="105" t="s">
        <v>48</v>
      </c>
      <c r="N66" s="105"/>
      <c r="O66" s="105"/>
      <c r="P66" s="4"/>
      <c r="Q66" s="4"/>
    </row>
    <row r="67" spans="1:17" ht="14.25" customHeight="1" x14ac:dyDescent="0.25">
      <c r="A67" s="110" t="s">
        <v>49</v>
      </c>
      <c r="B67" s="110"/>
      <c r="C67" s="110"/>
      <c r="D67" s="8"/>
      <c r="E67" s="5"/>
      <c r="F67" s="5"/>
      <c r="G67" s="106" t="s">
        <v>50</v>
      </c>
      <c r="H67" s="106"/>
      <c r="I67" s="106"/>
      <c r="J67" s="106"/>
      <c r="K67" s="6"/>
      <c r="L67" s="6"/>
      <c r="M67" s="105" t="s">
        <v>51</v>
      </c>
      <c r="N67" s="105"/>
      <c r="O67" s="105"/>
      <c r="P67" s="4"/>
      <c r="Q67" s="4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mergeCells count="282">
    <mergeCell ref="A17:H17"/>
    <mergeCell ref="F19:G19"/>
    <mergeCell ref="D20:E20"/>
    <mergeCell ref="D21:E21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12:E12"/>
    <mergeCell ref="F12:I12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P10:Q10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0:P20"/>
    <mergeCell ref="K25:L25"/>
    <mergeCell ref="M25:N25"/>
    <mergeCell ref="P12:Q12"/>
    <mergeCell ref="M22:N22"/>
    <mergeCell ref="P11:Q11"/>
    <mergeCell ref="N12:O12"/>
    <mergeCell ref="F38:G38"/>
    <mergeCell ref="D38:E38"/>
    <mergeCell ref="K37:L37"/>
    <mergeCell ref="K38:L38"/>
    <mergeCell ref="D37:E37"/>
    <mergeCell ref="F37:G37"/>
    <mergeCell ref="M36:N36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G63:J63"/>
    <mergeCell ref="B39:C39"/>
    <mergeCell ref="O32:P32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O38:P38"/>
    <mergeCell ref="K24:L24"/>
    <mergeCell ref="K39:L39"/>
    <mergeCell ref="B38:C38"/>
    <mergeCell ref="M37:N37"/>
    <mergeCell ref="F27:G27"/>
    <mergeCell ref="M27:N27"/>
    <mergeCell ref="M67:O67"/>
    <mergeCell ref="G67:J67"/>
    <mergeCell ref="A59:G59"/>
    <mergeCell ref="A60:G60"/>
    <mergeCell ref="I59:O59"/>
    <mergeCell ref="I60:K60"/>
    <mergeCell ref="I61:K61"/>
    <mergeCell ref="A67:C67"/>
    <mergeCell ref="L60:M60"/>
    <mergeCell ref="L61:M61"/>
    <mergeCell ref="A64:C64"/>
    <mergeCell ref="M64:O64"/>
    <mergeCell ref="G64:J64"/>
    <mergeCell ref="G66:J66"/>
    <mergeCell ref="M66:O66"/>
    <mergeCell ref="A63:C63"/>
    <mergeCell ref="M63:O63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B33:C33"/>
    <mergeCell ref="D36:E36"/>
    <mergeCell ref="F36:G36"/>
    <mergeCell ref="K33:L33"/>
    <mergeCell ref="J29:L29"/>
    <mergeCell ref="F22:G22"/>
    <mergeCell ref="O40:P40"/>
    <mergeCell ref="B41:C41"/>
    <mergeCell ref="K41:L41"/>
    <mergeCell ref="O41:P41"/>
    <mergeCell ref="D43:G43"/>
    <mergeCell ref="M42:N42"/>
    <mergeCell ref="O42:P42"/>
    <mergeCell ref="M41:N41"/>
    <mergeCell ref="F39:G39"/>
    <mergeCell ref="O39:P39"/>
    <mergeCell ref="M39:N39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F47:G47"/>
    <mergeCell ref="B48:C48"/>
    <mergeCell ref="D48:E48"/>
    <mergeCell ref="F48:G48"/>
    <mergeCell ref="M43:P43"/>
    <mergeCell ref="D41:E41"/>
    <mergeCell ref="F41:G41"/>
    <mergeCell ref="D42:E42"/>
    <mergeCell ref="F42:G42"/>
    <mergeCell ref="A45:H45"/>
    <mergeCell ref="B46:C46"/>
    <mergeCell ref="D46:E46"/>
    <mergeCell ref="F46:G46"/>
    <mergeCell ref="B47:C47"/>
    <mergeCell ref="D47:E47"/>
    <mergeCell ref="A57:C57"/>
    <mergeCell ref="D57:G57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O22:P22"/>
    <mergeCell ref="M23:N23"/>
    <mergeCell ref="O23:P23"/>
    <mergeCell ref="M24:N24"/>
    <mergeCell ref="O24:P24"/>
    <mergeCell ref="B8:E8"/>
    <mergeCell ref="F8:I8"/>
    <mergeCell ref="B9:E9"/>
    <mergeCell ref="F9:I9"/>
    <mergeCell ref="J9:M9"/>
    <mergeCell ref="B10:E10"/>
    <mergeCell ref="F10:I10"/>
    <mergeCell ref="F20:G20"/>
    <mergeCell ref="F21:G21"/>
    <mergeCell ref="J12:M12"/>
    <mergeCell ref="M21:N21"/>
    <mergeCell ref="B18:C18"/>
    <mergeCell ref="B20:C20"/>
    <mergeCell ref="B21:C21"/>
    <mergeCell ref="B22:C22"/>
    <mergeCell ref="D19:E19"/>
    <mergeCell ref="B19:C19"/>
    <mergeCell ref="D22:E22"/>
    <mergeCell ref="D18:E18"/>
  </mergeCells>
  <dataValidations count="6">
    <dataValidation type="list" allowBlank="1" showInputMessage="1" showErrorMessage="1" sqref="O26:O28 Q40:Q42 F26:F28 F40:F42 Q26:Q28 F54:F56 H26:H28 H40:H42 O40:O42 H19 Q19 H33 Q33 H47 H54:H56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39:L42 B53:C56">
      <formula1>list4</formula1>
    </dataValidation>
    <dataValidation type="list" allowBlank="1" showErrorMessage="1" sqref="F25 H20:H25 O25 Q20:Q25 F39 H34:H39 O39 Q34:Q39 F53 H48:H53">
      <formula1>Lecc</formula1>
    </dataValidation>
  </dataValidations>
  <printOptions horizontalCentered="1" verticalCentered="1"/>
  <pageMargins left="0" right="0" top="0" bottom="0" header="0" footer="0"/>
  <pageSetup paperSize="9" scale="7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9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94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78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77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75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74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73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72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71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70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69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68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67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51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50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49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48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47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46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45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29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28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27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126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25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124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109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08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07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06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05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04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9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78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65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64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3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2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1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0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9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8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6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44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M19:N21 M22</xm:sqref>
        </x14:conditionalFormatting>
        <x14:conditionalFormatting xmlns:xm="http://schemas.microsoft.com/office/excel/2006/main">
          <x14:cfRule type="expression" priority="43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O19:P21</xm:sqref>
        </x14:conditionalFormatting>
        <x14:conditionalFormatting xmlns:xm="http://schemas.microsoft.com/office/excel/2006/main">
          <x14:cfRule type="expression" priority="42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D33:E33</xm:sqref>
        </x14:conditionalFormatting>
        <x14:conditionalFormatting xmlns:xm="http://schemas.microsoft.com/office/excel/2006/main">
          <x14:cfRule type="expression" priority="41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F33:G33</xm:sqref>
        </x14:conditionalFormatting>
        <x14:conditionalFormatting xmlns:xm="http://schemas.microsoft.com/office/excel/2006/main">
          <x14:cfRule type="expression" priority="40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M33:N33</xm:sqref>
        </x14:conditionalFormatting>
        <x14:conditionalFormatting xmlns:xm="http://schemas.microsoft.com/office/excel/2006/main">
          <x14:cfRule type="expression" priority="39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O33:P33</xm:sqref>
        </x14:conditionalFormatting>
        <x14:conditionalFormatting xmlns:xm="http://schemas.microsoft.com/office/excel/2006/main">
          <x14:cfRule type="expression" priority="36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</xm:sqref>
        </x14:conditionalFormatting>
        <x14:conditionalFormatting xmlns:xm="http://schemas.microsoft.com/office/excel/2006/main">
          <x14:cfRule type="expression" priority="32" id="{73FF95A8-BACD-4EBA-AE3C-85B703A1313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  <x14:conditionalFormatting xmlns:xm="http://schemas.microsoft.com/office/excel/2006/main">
          <x14:cfRule type="expression" priority="30" id="{78AC3138-42FB-4E9A-A76E-96CD6472EE11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29" id="{947A0F21-DEE8-425B-B5A5-E75AC42D325A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28" id="{1A03A2BA-929E-4F08-B151-37CB1B68931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27" id="{BFD7FEC7-24BB-4327-9C17-2C219ED46AB5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26" id="{A11CCEBF-CA17-49CC-99CD-A51B1C40689F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25" id="{5754CF61-81F9-438B-9615-C773CCD9F2F0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22" id="{B68BACDA-EC34-48D7-968B-9109CD033D92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18" id="{97083F6C-5AF2-46D3-85E5-5FA683A19F1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D47:E47</xm:sqref>
        </x14:conditionalFormatting>
        <x14:conditionalFormatting xmlns:xm="http://schemas.microsoft.com/office/excel/2006/main">
          <x14:cfRule type="expression" priority="17" id="{B9DA9B3E-BC9D-47CA-9EF1-9697568FCDA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F47:G47</xm:sqref>
        </x14:conditionalFormatting>
        <x14:conditionalFormatting xmlns:xm="http://schemas.microsoft.com/office/excel/2006/main">
          <x14:cfRule type="expression" priority="16" id="{611AF10D-688C-4353-869F-25B46930B14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</xm:sqref>
        </x14:conditionalFormatting>
        <x14:conditionalFormatting xmlns:xm="http://schemas.microsoft.com/office/excel/2006/main">
          <x14:cfRule type="expression" priority="15" id="{B87387DC-01C0-4E08-AD33-3EF5C5B8ECA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4" id="{D344F6FE-EDF1-4222-A12F-B2D102C9D14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3" id="{B54D3FBC-E3E1-4766-9534-830151E42547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H34:H39</xm:sqref>
        </x14:conditionalFormatting>
        <x14:conditionalFormatting xmlns:xm="http://schemas.microsoft.com/office/excel/2006/main">
          <x14:cfRule type="expression" priority="12" id="{B7FA8042-4A77-42BC-9157-EEA700F959CE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F34:G38</xm:sqref>
        </x14:conditionalFormatting>
        <x14:conditionalFormatting xmlns:xm="http://schemas.microsoft.com/office/excel/2006/main">
          <x14:cfRule type="expression" priority="11" id="{89A9558B-6F41-4C0A-A8C2-BC51D301C9B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D34:E38</xm:sqref>
        </x14:conditionalFormatting>
        <x14:conditionalFormatting xmlns:xm="http://schemas.microsoft.com/office/excel/2006/main">
          <x14:cfRule type="expression" priority="10" id="{B9B4BAE5-CE36-4F8C-B092-E2F985969F7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9" id="{D7E374A4-0BFE-4930-A5B8-F2D4187AA1F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8" id="{DAD9BC3A-2CC5-4170-998F-EB0B2E983F36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Q34:Q39</xm:sqref>
        </x14:conditionalFormatting>
        <x14:conditionalFormatting xmlns:xm="http://schemas.microsoft.com/office/excel/2006/main">
          <x14:cfRule type="expression" priority="7" id="{F1830755-FF48-474F-AAA3-9141691F7AC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O34:P38</xm:sqref>
        </x14:conditionalFormatting>
        <x14:conditionalFormatting xmlns:xm="http://schemas.microsoft.com/office/excel/2006/main">
          <x14:cfRule type="expression" priority="6" id="{FF1687D9-3C8D-4AD0-9256-2AD7D00E573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M34:N38</xm:sqref>
        </x14:conditionalFormatting>
        <x14:conditionalFormatting xmlns:xm="http://schemas.microsoft.com/office/excel/2006/main">
          <x14:cfRule type="expression" priority="5" id="{0AC22907-DE7C-499D-ADEF-594D578BEE4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4" id="{42D5031A-62E5-4E32-BE07-F6B459E4743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3" id="{E689DBBD-31D5-447F-B963-F685905B65C0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H48:H53</xm:sqref>
        </x14:conditionalFormatting>
        <x14:conditionalFormatting xmlns:xm="http://schemas.microsoft.com/office/excel/2006/main">
          <x14:cfRule type="expression" priority="2" id="{94E10F92-8E33-4450-933B-251FEF02E9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F48:G52</xm:sqref>
        </x14:conditionalFormatting>
        <x14:conditionalFormatting xmlns:xm="http://schemas.microsoft.com/office/excel/2006/main">
          <x14:cfRule type="expression" priority="1" id="{FCDCDE0B-E3B5-4999-B23B-6FDAAF0E83F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D48:E52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Sheet2!$B$1:$B$10</xm:f>
          </x14:formula1>
          <xm:sqref>M40:M41 E42 D26:D28 D54:D55 D56:E56 N28 E28 M42:N42 D40:D42 M26:M28</xm:sqref>
        </x14:dataValidation>
        <x14:dataValidation type="list" showInputMessage="1" showErrorMessage="1">
          <x14:formula1>
            <xm:f>Sheet2!$B$1:$B$10</xm:f>
          </x14:formula1>
          <xm:sqref>D19:G19 M33:P33 D33:G33 M19:P19 D47:G47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  <x14:dataValidation type="list" allowBlank="1" showErrorMessage="1">
          <x14:formula1>
            <xm:f>'[Mangi  2-2023 .xlsx]Sheet2'!#REF!</xm:f>
          </x14:formula1>
          <xm:sqref>F20:F24 D20:D25 O20:O24 M20:M25 F34:F38 D34:D39 O34:O38 M34:M39 F48:F52 D48:D53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52</v>
      </c>
      <c r="B1" s="7"/>
      <c r="C1" s="7"/>
    </row>
    <row r="2" spans="1:12" x14ac:dyDescent="0.25">
      <c r="A2" s="7" t="s">
        <v>53</v>
      </c>
      <c r="B2" s="7">
        <v>1</v>
      </c>
      <c r="C2" s="7">
        <v>1</v>
      </c>
    </row>
    <row r="3" spans="1:12" x14ac:dyDescent="0.25">
      <c r="A3" s="7" t="s">
        <v>9</v>
      </c>
      <c r="B3" s="7">
        <v>2</v>
      </c>
      <c r="C3" s="7">
        <v>2</v>
      </c>
      <c r="I3" s="30">
        <f>Sheet1!B19</f>
        <v>44954</v>
      </c>
      <c r="J3" s="30">
        <f>Sheet1!K19</f>
        <v>44961</v>
      </c>
      <c r="K3" s="30">
        <f>Sheet1!B33</f>
        <v>44968</v>
      </c>
      <c r="L3" s="30">
        <f>Sheet1!K33</f>
        <v>44975</v>
      </c>
    </row>
    <row r="4" spans="1:12" x14ac:dyDescent="0.25">
      <c r="A4" s="7" t="s">
        <v>54</v>
      </c>
      <c r="B4" s="7">
        <v>3</v>
      </c>
      <c r="C4" s="7">
        <v>3</v>
      </c>
      <c r="I4" s="30">
        <f>Sheet1!B20</f>
        <v>44955</v>
      </c>
      <c r="J4" s="30">
        <f>Sheet1!K20</f>
        <v>44962</v>
      </c>
      <c r="K4" s="30">
        <f>Sheet1!B34</f>
        <v>44969</v>
      </c>
      <c r="L4" s="30">
        <f>Sheet1!K34</f>
        <v>44976</v>
      </c>
    </row>
    <row r="5" spans="1:12" x14ac:dyDescent="0.25">
      <c r="A5" s="7" t="s">
        <v>55</v>
      </c>
      <c r="B5" s="7">
        <v>4</v>
      </c>
      <c r="C5" s="7">
        <v>4</v>
      </c>
      <c r="I5" s="30">
        <f>Sheet1!B21</f>
        <v>44956</v>
      </c>
      <c r="J5" s="30">
        <f>Sheet1!K21</f>
        <v>44963</v>
      </c>
      <c r="K5" s="30">
        <f>Sheet1!B35</f>
        <v>44970</v>
      </c>
      <c r="L5" s="30">
        <f>Sheet1!K35</f>
        <v>44977</v>
      </c>
    </row>
    <row r="6" spans="1:12" x14ac:dyDescent="0.25">
      <c r="A6" s="7"/>
      <c r="B6" s="7">
        <v>5</v>
      </c>
      <c r="C6" s="7">
        <v>5</v>
      </c>
      <c r="I6" s="30">
        <f>Sheet1!B22</f>
        <v>44957</v>
      </c>
      <c r="J6" s="30">
        <f>Sheet1!K22</f>
        <v>44964</v>
      </c>
      <c r="K6" s="30">
        <f>Sheet1!B36</f>
        <v>44971</v>
      </c>
      <c r="L6" s="30">
        <f>Sheet1!K36</f>
        <v>44978</v>
      </c>
    </row>
    <row r="7" spans="1:12" x14ac:dyDescent="0.25">
      <c r="A7" s="7"/>
      <c r="B7" s="7">
        <v>6</v>
      </c>
      <c r="C7" s="7">
        <v>6</v>
      </c>
      <c r="I7" s="30">
        <f>Sheet1!B23</f>
        <v>44958</v>
      </c>
      <c r="J7" s="30">
        <f>Sheet1!K23</f>
        <v>44965</v>
      </c>
      <c r="K7" s="30">
        <f>Sheet1!B37</f>
        <v>44972</v>
      </c>
      <c r="L7" s="30">
        <f>Sheet1!K37</f>
        <v>44979</v>
      </c>
    </row>
    <row r="8" spans="1:12" x14ac:dyDescent="0.25">
      <c r="A8" s="7"/>
      <c r="B8" s="7">
        <v>7</v>
      </c>
      <c r="C8" s="7">
        <v>7</v>
      </c>
      <c r="I8" s="30">
        <f>Sheet1!B24</f>
        <v>44959</v>
      </c>
      <c r="J8" s="30">
        <f>Sheet1!K24</f>
        <v>44966</v>
      </c>
      <c r="K8" s="30">
        <f>Sheet1!B38</f>
        <v>44973</v>
      </c>
      <c r="L8" s="30">
        <f>Sheet1!K38</f>
        <v>44980</v>
      </c>
    </row>
    <row r="9" spans="1:12" x14ac:dyDescent="0.25">
      <c r="A9" s="7"/>
      <c r="B9" s="7">
        <v>8</v>
      </c>
      <c r="C9" s="7">
        <v>8</v>
      </c>
      <c r="I9" s="30"/>
    </row>
    <row r="10" spans="1:12" x14ac:dyDescent="0.25">
      <c r="A10" s="7"/>
      <c r="B10" s="7" t="s">
        <v>56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A285" sqref="A285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2023-05-27T22:27:03Z</dcterms:modified>
  <cp:category/>
  <cp:contentStatus/>
</cp:coreProperties>
</file>