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<sst xmlns="http://schemas.openxmlformats.org/spreadsheetml/2006/main" count="90" uniqueCount="77">
  <si>
    <t xml:space="preserve">هەگبەی مامۆستا بۆ ساڵی ئەكادیمی 2021-2022</t>
  </si>
  <si>
    <t xml:space="preserve">ناوی مامۆستا:</t>
  </si>
  <si>
    <t xml:space="preserve">بەش:</t>
  </si>
  <si>
    <t xml:space="preserve">نازناوی زانستی:</t>
  </si>
  <si>
    <t xml:space="preserve">بڕگەكان</t>
  </si>
  <si>
    <t xml:space="preserve">خاڵ</t>
  </si>
  <si>
    <t xml:space="preserve">تەنها ئێرە
پڕ دەكرێتەوە</t>
  </si>
  <si>
    <t xml:space="preserve">خاڵی هەژماركراو</t>
  </si>
  <si>
    <t xml:space="preserve">ھەڵسەنگاندنی كۆتایی</t>
  </si>
  <si>
    <t xml:space="preserve">هەڵسەنگاندنی كارگێڕێ</t>
  </si>
  <si>
    <t xml:space="preserve">سوپاس وپێزانین/لەسەر ئاستی هه‌رسێ سه‌رۆكایه‌تی‌(هه‌رێم، په‌رله‌مان، ئه‌نجومه‌نی وه‌زیران)</t>
  </si>
  <si>
    <t xml:space="preserve">سوپاس و پێزانین/ لەسەر ئاستی وەزارەت</t>
  </si>
  <si>
    <t xml:space="preserve">سوپاس و پێزانین/ لەسەر ئاستی زانكۆ/ بەڕێوەبەرایەتی گشتی وەزارەتەكانیتر</t>
  </si>
  <si>
    <t xml:space="preserve">نووسراوی (پیرۆزبایی) به ‌سوپاس وپێزانین هه‌ژمار ناكرێت</t>
  </si>
  <si>
    <t xml:space="preserve">سوپاس و پێزانین/ لەسەر ئاستی كۆلێژ</t>
  </si>
  <si>
    <t xml:space="preserve">نووسراوی ڕێزلێنان بەومەرجەی لەبواری پسپۆری مامۆستا بێت</t>
  </si>
  <si>
    <t xml:space="preserve">سزای زانستی و كارگێڕی وەرنەگرتووە</t>
  </si>
  <si>
    <t xml:space="preserve">لەلایەن لیژنە پڕدەكرێتەوە</t>
  </si>
  <si>
    <t xml:space="preserve">گرنگی بەكات دەدات و لەكاتی خۆی ئامادەدەبێت</t>
  </si>
  <si>
    <t xml:space="preserve"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</si>
  <si>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 xml:space="preserve">ئامادە بوون و هاوكاری بەش</t>
  </si>
  <si>
    <t xml:space="preserve"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</si>
  <si>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 xml:space="preserve">كۆی بڕگەكان</t>
  </si>
  <si>
    <t xml:space="preserve">هەڵسەنگاندنی دڵنیایی جۆریی</t>
  </si>
  <si>
    <t xml:space="preserve">چالاكی وانەووتنە  (پڕكردنەوەی بەشەوانە)، هەبوونی وانەی زێدەكی</t>
  </si>
  <si>
    <t xml:space="preserve"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</si>
  <si>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 xml:space="preserve">تۆمار كردنى وانه‌كان به‌شێوه‌ى ئه‌ليكترۆنى E-Learning</t>
  </si>
  <si>
    <t xml:space="preserve"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</si>
  <si>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ئه‌نجامدانى ميتينگ له‌گه‌ڵ قوتابيانى پرۆژەی دەرچوونی قوتابیان بەشێوەی (Online)</t>
  </si>
  <si>
    <t xml:space="preserve"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</si>
  <si>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</si>
  <si>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</si>
  <si>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</si>
  <si>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بۆ سەرپەرشتی كردنی نامەی ماستەر 3 خاڵ، بۆ سەرپەرشتی كردنی دكتۆرا 4 خاڵ، بۆ دبلۆمی باڵا 2خاڵ بۆ مامۆستا هەژماردەكرێ</t>
  </si>
  <si>
    <t xml:space="preserve"> سەرپەرشتیاری خوێندنی باڵا (تێزی دكتۆرا)</t>
  </si>
  <si>
    <t xml:space="preserve">ژمارەی ئەو سیمینارانەی ئەمساڵ پێشكەشی كردوون(بەشێوەی ئاسایی یان ئۆنلاین)</t>
  </si>
  <si>
    <t xml:space="preserve">تەنها ژمارەی ئەو سیمینارانە دەنووسرێت كە مامۆستا خۆی ئەنجامی داون بۆ هەر سیمینارێك 3خاڵ هەژمار دەكرێ</t>
  </si>
  <si>
    <t xml:space="preserve">ئامادەبوون لە سیمینار/ وێركشۆپ/سیمپۆزیۆم (بەشێوەی ئاسایی یان ئۆنلاین)</t>
  </si>
  <si>
    <t xml:space="preserve">بۆ بەشداریكردن لە 2چالاكی  تەنها 1خاڵ بۆ مامۆستا هەژمار دەكرێت، تاوەكو 10چالاكی هەژمار دەكرێ.</t>
  </si>
  <si>
    <t xml:space="preserve">پرزێنتەیشنی ئەو بابەتانەی ئەمساڵ گوتویەتییەوە</t>
  </si>
  <si>
    <t xml:space="preserve">ئەگەر مامۆستا پرزێنتەیشنی بابەتەكانی پێشكەش بە دڵنیایی جۆریی بەش كردبێ و لەسەر وێبسایتی خۆی ئەپلۆدی كردبێ 6 خاڵی پێ دەدرێت</t>
  </si>
  <si>
    <t xml:space="preserve">ئامادەكردنی كۆرسبووك لەسەر بنەمای تێمپلێتی زانكۆ</t>
  </si>
  <si>
    <t xml:space="preserve">ئەگەر مامۆستا كۆرسبووكی بابەتەكانی پێشكەش بە دڵنیایی جۆریی بەش كردبێ و لەسەر وێبسایتی خۆی ئەپلۆدی كردبێ 6 خاڵی پێ دەدرێت</t>
  </si>
  <si>
    <t xml:space="preserve">هاوكاری مامۆستا و لیژنەی دڵنیایی جۆریی</t>
  </si>
  <si>
    <t xml:space="preserve"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</si>
  <si>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</si>
  <si>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 xml:space="preserve">ژمارەی ئەو كۆنفرانسانەی كە بەشداری تێدا كردووه بەبێ توێژینەوە(كەمپەس یان ئۆنلاین)</t>
  </si>
  <si>
    <t xml:space="preserve">لێرە ژمارەی هەموو ئەو كۆنفرانسانە دەنووسیت كە بەشداریت لێكردووە چ كۆنفرانسی ناوەخۆیی بێت یاخود لەدەرەوە</t>
  </si>
  <si>
    <t xml:space="preserve">ژمارەی ئەو تۆژینەوانەی لە كۆنفرانسەكانی ناوخۆ بڵاوبووەتەوە</t>
  </si>
  <si>
    <t xml:space="preserve">بۆ بڵاوكردنەوەی توێژینەوە لە كۆنفرانسی ناوخۆ بۆ هەر توێژینەوەیەك 3 خاڵ بۆ مامۆستا هەژمار دەكرێت</t>
  </si>
  <si>
    <t xml:space="preserve">ژمارەی ئەو تۆژینەوانەی لە كۆنفرانسەكانی دەرەوە بڵاوبووەتەوە</t>
  </si>
  <si>
    <t xml:space="preserve">بۆ بڵاوكردنەوەی توێژینەوە لە كۆنفرانسی دەرەوە بۆ هەر توێژینەوەیەك 5 خاڵ بۆ مامۆستا هەژمار دەكرێت</t>
  </si>
  <si>
    <t xml:space="preserve">ژمارەی ئەو تۆژینەوانەی لە گۆڤارەكانی ناوخۆ پەسەند یان بڵاوی كردۆتەوە به‌مه‌رجێ (DOI)/(DOAJ)هه‌بێ</t>
  </si>
  <si>
    <t xml:space="preserve">بۆ بڵاوكردنەوەی توێژینەوە لە گۆڤاری زانستی ناوخۆ بۆ هەر توێژینەوەیەك 3 خاڵ بۆ مامۆستا هەژمار دەكرێت</t>
  </si>
  <si>
    <t xml:space="preserve">ژمارەی ئەو تۆژینەوانەی لە بەش تۆماری كردووە و بەفعلی كاری تێدا دەكات</t>
  </si>
  <si>
    <t xml:space="preserve">بۆ تۆماركردنی هەر توێژینەوەیەك 1خاڵ بۆ مامۆستا هەژمار دەكرێت</t>
  </si>
  <si>
    <t xml:space="preserve">ئەندامیەتی لەسەندیكاو رێكخراوەكوردستانیەكان</t>
  </si>
  <si>
    <t xml:space="preserve">بۆ هەر سەندیكایەك 2 خاڵ بۆ مامۆستا هەژمار دەكرێت</t>
  </si>
  <si>
    <t xml:space="preserve">ئەندامیەتی لە سەندیكا رێكخراوە جیهانیەكان</t>
  </si>
  <si>
    <t xml:space="preserve">بۆ هەر سەندیكایەك 3 خاڵ بۆ مامۆستا هەژمار دەكرێت</t>
  </si>
  <si>
    <t xml:space="preserve">به‌شداریكردنی مانگانه‌ له‌ مه‌له‌وانگه‌ی زانكۆی سه‌ڵاحه‌دین</t>
  </si>
  <si>
    <t xml:space="preserve">بۆ مامۆستا ئافره‌ته‌كان ژماره‌ 2 ده‌نووسیت، بۆ مامۆستا پیاوه‌كان ژماره‌ 1 ده‌نووسیت.</t>
  </si>
  <si>
    <t xml:space="preserve">بەشداریكردن لە خولی ڕاهێنان وەك وانەبێژ(بەشێوەی ئاسایی یان ئۆنلاین)</t>
  </si>
  <si>
    <t xml:space="preserve">بۆ بەشداریكردن لە خولی ڕاهێنان وەك وانەبێژ بۆ هەر خولێك 3خاڵ هەژماردەكرێ</t>
  </si>
  <si>
    <t xml:space="preserve">بەشداریكردن لە خولی ڕاهێنان وەك بەشداربوو(بەشێوەی ئاسایی یان ئۆنلاین)</t>
  </si>
  <si>
    <t xml:space="preserve">بۆ بەشداریكردن لە خولی ڕاهێنان وەك بەشداربوو  بۆ هەر خولێك 2خاڵ هەژماردەكرێ</t>
  </si>
  <si>
    <t xml:space="preserve">به‌شداریكردنی مامۆستا وه‌ك مامۆستای وانه‌بێژ Visiting Lecturer له‌زانكۆیه‌كی ده‌ره‌وه‌ی عێراق</t>
  </si>
  <si>
    <t xml:space="preserve">چالاكی خۆبەخشی و هاوكاری لەگەڵ دامەزراوە حكومی و ناحكومییەكان</t>
  </si>
  <si>
    <t xml:space="preserve">تەنها ژمارەی چالاكییە خۆبەخشییەكان دەنووسرێت، لەدوو چالاكی خۆبەخشی زیاتر هەژمار ناكرێت.</t>
  </si>
  <si>
    <t xml:space="preserve">كتێبی بڵاوكراوە(ئەكادیمی و نائەكادیمی) بەومەرجەی لۆگۆی زانكۆ لەسەر بەرگ دانرابێت</t>
  </si>
  <si>
    <t xml:space="preserve">بەومەرجەی ناوی زانكۆی سەڵاحەدین لەسەر كتێبەكە هەبێت</t>
  </si>
  <si>
    <t xml:space="preserve">وەرگرتنی گرانت Grant یاخود Award</t>
  </si>
  <si>
    <t xml:space="preserve">بەپێی بەڵگەنامەی هاوپێچ كراو</t>
  </si>
  <si>
    <t xml:space="preserve">بڵاوكردنەوەی توێژینەوە لە گۆڤارێك كە Impact factorی هەبێت ئیندێكس كرابێت كلاریڤەیت/سكۆپەس</t>
  </si>
  <si>
    <t xml:space="preserve">بەدەستهێنانی داهێنان Patent</t>
  </si>
  <si>
    <t xml:space="preserve">كۆی گشتی خاڵەكان</t>
  </si>
  <si>
    <t xml:space="preserve">ئاستی هەڵسەنگاندنی مامۆستا لە پرۆسەی هەگبەی مامۆستا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</si>
</sst>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Arial"/>
      <family val="2"/>
      <charset val="17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000000"/>
      <name val="Unikurd Jino"/>
      <family val="2"/>
      <charset val="1"/>
    </font>
    <font>
      <b val="true"/>
      <sz val="16"/>
      <color rgb="FF000000"/>
      <name val="Times New Roman"/>
      <family val="1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sz val="14"/>
      <color rgb="FF000000"/>
      <name val="Arial"/>
      <family val="2"/>
      <charset val="178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FAC090"/>
        <bgColor rgb="FFC3D69B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9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-1278000</xdr:colOff>
      <xdr:row>0</xdr:row>
      <xdr:rowOff>47520</xdr:rowOff>
    </xdr:from>
    <xdr:to>
      <xdr:col>4</xdr:col>
      <xdr:colOff>-413640</xdr:colOff>
      <xdr:row>2</xdr:row>
      <xdr:rowOff>378000</xdr:rowOff>
    </xdr:to>
    <xdr:sp>
      <xdr:nvSpPr>
        <xdr:cNvPr id="0" name="CustomShape 1"/>
        <xdr:cNvSpPr/>
      </xdr:nvSpPr>
      <xdr:spPr>
        <a:xfrm>
          <a:off x="-9337320" y="47520"/>
          <a:ext cx="2935080" cy="1206720"/>
        </a:xfrm>
        <a:prstGeom prst="roundRect">
          <a:avLst>
            <a:gd name="adj" fmla="val 8594"/>
          </a:avLst>
        </a:prstGeom>
        <a:blipFill rotWithShape="0">
          <a:blip r:embed="rId1"/>
          <a:stretch>
            <a:fillRect l="283750" t="278030" r="239375" b="217424"/>
          </a:stretch>
        </a:blipFill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true" tabSelected="true" showOutlineSymbols="true" defaultGridColor="true" view="normal" topLeftCell="A24" colorId="64" zoomScale="100" zoomScaleNormal="100" zoomScalePageLayoutView="100" workbookViewId="0">
      <selection pane="topLeft" activeCell="C43" activeCellId="0" sqref="C43"/>
    </sheetView>
  </sheetViews>
  <sheetFormatPr defaultColWidth="8.9921875" defaultRowHeight="14.25" zeroHeight="false" outlineLevelRow="0" outlineLevelCol="0"/>
  <cols>
    <col collapsed="false" customWidth="true" hidden="false" outlineLevel="0" max="1" min="1" style="1" width="77.37"/>
    <col collapsed="false" customWidth="true" hidden="true" outlineLevel="0" max="2" min="2" style="1" width="6.62"/>
    <col collapsed="false" customWidth="true" hidden="false" outlineLevel="0" max="3" min="3" style="2" width="11.62"/>
    <col collapsed="false" customWidth="true" hidden="false" outlineLevel="0" max="4" min="4" style="2" width="15.13"/>
    <col collapsed="false" customWidth="true" hidden="false" outlineLevel="0" max="5" min="5" style="3" width="17.62"/>
    <col collapsed="false" customWidth="false" hidden="false" outlineLevel="0" max="1024" min="6" style="3" width="9"/>
  </cols>
  <sheetData>
    <row r="1" customFormat="false" ht="42.75" hidden="false" customHeight="true" outlineLevel="0" collapsed="false">
      <c r="A1" s="4" t="s">
        <v>0</v>
      </c>
      <c r="B1" s="4"/>
      <c r="C1" s="4"/>
      <c r="D1" s="5"/>
    </row>
    <row r="2" customFormat="false" ht="26.25" hidden="false" customHeight="true" outlineLevel="0" collapsed="false">
      <c r="A2" s="6" t="s">
        <v>1</v>
      </c>
      <c r="B2" s="7" t="s">
        <v>2</v>
      </c>
      <c r="C2" s="8"/>
      <c r="D2" s="8"/>
    </row>
    <row r="3" customFormat="false" ht="33" hidden="false" customHeight="false" outlineLevel="0" collapsed="false">
      <c r="A3" s="6" t="s">
        <v>3</v>
      </c>
      <c r="B3" s="9"/>
      <c r="C3" s="10"/>
      <c r="D3" s="10"/>
      <c r="E3" s="5"/>
    </row>
    <row r="4" customFormat="false" ht="36.75" hidden="false" customHeight="true" outlineLevel="0" collapsed="false">
      <c r="A4" s="11" t="s">
        <v>4</v>
      </c>
      <c r="B4" s="11" t="s">
        <v>5</v>
      </c>
      <c r="C4" s="11" t="s">
        <v>6</v>
      </c>
      <c r="D4" s="12" t="s">
        <v>7</v>
      </c>
      <c r="E4" s="13" t="s">
        <v>8</v>
      </c>
    </row>
    <row r="5" customFormat="false" ht="18.75" hidden="false" customHeight="false" outlineLevel="0" collapsed="false">
      <c r="A5" s="14" t="s">
        <v>9</v>
      </c>
      <c r="B5" s="15"/>
      <c r="C5" s="16"/>
      <c r="D5" s="16"/>
      <c r="E5" s="17" t="n">
        <f aca="false">D47</f>
        <v>1.73</v>
      </c>
    </row>
    <row r="6" customFormat="false" ht="28.5" hidden="false" customHeight="true" outlineLevel="0" collapsed="false">
      <c r="A6" s="18" t="s">
        <v>10</v>
      </c>
      <c r="B6" s="11" t="n">
        <v>8</v>
      </c>
      <c r="C6" s="19"/>
      <c r="D6" s="20" t="n">
        <f aca="false">C6*B6</f>
        <v>0</v>
      </c>
    </row>
    <row r="7" customFormat="false" ht="18.75" hidden="false" customHeight="false" outlineLevel="0" collapsed="false">
      <c r="A7" s="18" t="s">
        <v>11</v>
      </c>
      <c r="B7" s="11" t="n">
        <v>6</v>
      </c>
      <c r="C7" s="19"/>
      <c r="D7" s="20" t="n">
        <f aca="false">C7*B7</f>
        <v>0</v>
      </c>
    </row>
    <row r="8" customFormat="false" ht="18.75" hidden="false" customHeight="false" outlineLevel="0" collapsed="false">
      <c r="A8" s="18" t="s">
        <v>12</v>
      </c>
      <c r="B8" s="11" t="n">
        <v>4</v>
      </c>
      <c r="C8" s="19" t="n">
        <v>1</v>
      </c>
      <c r="D8" s="20" t="n">
        <f aca="false">C8*B8</f>
        <v>4</v>
      </c>
      <c r="E8" s="21" t="s">
        <v>13</v>
      </c>
    </row>
    <row r="9" customFormat="false" ht="18.75" hidden="false" customHeight="false" outlineLevel="0" collapsed="false">
      <c r="A9" s="18" t="s">
        <v>14</v>
      </c>
      <c r="B9" s="11" t="n">
        <v>3</v>
      </c>
      <c r="C9" s="19"/>
      <c r="D9" s="20" t="n">
        <f aca="false">C9*B9</f>
        <v>0</v>
      </c>
    </row>
    <row r="10" customFormat="false" ht="18.75" hidden="false" customHeight="false" outlineLevel="0" collapsed="false">
      <c r="A10" s="18" t="s">
        <v>15</v>
      </c>
      <c r="B10" s="11" t="n">
        <v>4</v>
      </c>
      <c r="C10" s="19"/>
      <c r="D10" s="20" t="n">
        <f aca="false">C10*B10</f>
        <v>0</v>
      </c>
    </row>
    <row r="11" customFormat="false" ht="18.75" hidden="false" customHeight="false" outlineLevel="0" collapsed="false">
      <c r="A11" s="18" t="s">
        <v>16</v>
      </c>
      <c r="B11" s="11" t="n">
        <v>5</v>
      </c>
      <c r="C11" s="19"/>
      <c r="D11" s="20" t="n">
        <f aca="false">IF(C11=0, 5,  0)</f>
        <v>5</v>
      </c>
      <c r="E11" s="22" t="s">
        <v>17</v>
      </c>
    </row>
    <row r="12" customFormat="false" ht="18.75" hidden="false" customHeight="false" outlineLevel="0" collapsed="false">
      <c r="A12" s="18" t="s">
        <v>18</v>
      </c>
      <c r="B12" s="11" t="n">
        <v>4</v>
      </c>
      <c r="C12" s="19"/>
      <c r="D12" s="20" t="n">
        <f aca="false">C12</f>
        <v>0</v>
      </c>
      <c r="E12" s="22" t="s">
        <v>17</v>
      </c>
      <c r="F12" s="21" t="s">
        <v>19</v>
      </c>
    </row>
    <row r="13" customFormat="false" ht="18.75" hidden="false" customHeight="false" outlineLevel="0" collapsed="false">
      <c r="A13" s="18" t="s">
        <v>20</v>
      </c>
      <c r="B13" s="11" t="n">
        <v>6</v>
      </c>
      <c r="C13" s="19"/>
      <c r="D13" s="20" t="n">
        <f aca="false">C13</f>
        <v>0</v>
      </c>
      <c r="E13" s="22" t="s">
        <v>17</v>
      </c>
      <c r="F13" s="21" t="s">
        <v>21</v>
      </c>
    </row>
    <row r="14" customFormat="false" ht="18.75" hidden="false" customHeight="false" outlineLevel="0" collapsed="false">
      <c r="A14" s="11" t="s">
        <v>22</v>
      </c>
      <c r="B14" s="11"/>
      <c r="C14" s="23"/>
      <c r="D14" s="23" t="n">
        <f aca="false">SUM(D6:D13)</f>
        <v>9</v>
      </c>
    </row>
    <row r="15" customFormat="false" ht="18.75" hidden="false" customHeight="false" outlineLevel="0" collapsed="false">
      <c r="A15" s="24" t="s">
        <v>23</v>
      </c>
      <c r="B15" s="24"/>
      <c r="C15" s="25"/>
      <c r="D15" s="25"/>
    </row>
    <row r="16" customFormat="false" ht="25.5" hidden="false" customHeight="true" outlineLevel="0" collapsed="false">
      <c r="A16" s="18" t="s">
        <v>24</v>
      </c>
      <c r="B16" s="11"/>
      <c r="C16" s="19" t="n">
        <v>0.1</v>
      </c>
      <c r="D16" s="20" t="n">
        <f aca="false">IF(C16&gt;0,C16+4,0)</f>
        <v>4.1</v>
      </c>
      <c r="E16" s="22" t="s">
        <v>17</v>
      </c>
      <c r="F16" s="21" t="s">
        <v>25</v>
      </c>
    </row>
    <row r="17" customFormat="false" ht="25.5" hidden="false" customHeight="true" outlineLevel="0" collapsed="false">
      <c r="A17" s="18" t="s">
        <v>26</v>
      </c>
      <c r="B17" s="11"/>
      <c r="C17" s="19"/>
      <c r="D17" s="20" t="n">
        <f aca="false">C17*3</f>
        <v>0</v>
      </c>
      <c r="E17" s="22" t="s">
        <v>17</v>
      </c>
      <c r="F17" s="21" t="s">
        <v>27</v>
      </c>
    </row>
    <row r="18" customFormat="false" ht="25.5" hidden="false" customHeight="true" outlineLevel="0" collapsed="false">
      <c r="A18" s="18" t="s">
        <v>28</v>
      </c>
      <c r="B18" s="11"/>
      <c r="C18" s="19"/>
      <c r="D18" s="20" t="n">
        <f aca="false">C18*2</f>
        <v>0</v>
      </c>
      <c r="E18" s="22" t="s">
        <v>17</v>
      </c>
      <c r="F18" s="21" t="s">
        <v>29</v>
      </c>
    </row>
    <row r="19" customFormat="false" ht="18.75" hidden="false" customHeight="false" outlineLevel="0" collapsed="false">
      <c r="A19" s="18" t="s">
        <v>30</v>
      </c>
      <c r="B19" s="11"/>
      <c r="C19" s="19"/>
      <c r="D19" s="20" t="n">
        <f aca="false">IF(C19=4, 5, C19)</f>
        <v>0</v>
      </c>
      <c r="E19" s="26" t="s">
        <v>31</v>
      </c>
    </row>
    <row r="20" customFormat="false" ht="22.5" hidden="false" customHeight="true" outlineLevel="0" collapsed="false">
      <c r="A20" s="18" t="s">
        <v>32</v>
      </c>
      <c r="B20" s="11"/>
      <c r="C20" s="19"/>
      <c r="D20" s="20" t="n">
        <f aca="false">C20*3</f>
        <v>0</v>
      </c>
      <c r="E20" s="26" t="s">
        <v>33</v>
      </c>
    </row>
    <row r="21" customFormat="false" ht="22.5" hidden="false" customHeight="true" outlineLevel="0" collapsed="false">
      <c r="A21" s="18" t="s">
        <v>34</v>
      </c>
      <c r="B21" s="11"/>
      <c r="C21" s="19"/>
      <c r="D21" s="20" t="n">
        <f aca="false">C21*4</f>
        <v>0</v>
      </c>
      <c r="E21" s="26"/>
    </row>
    <row r="22" customFormat="false" ht="18.75" hidden="false" customHeight="false" outlineLevel="0" collapsed="false">
      <c r="A22" s="18" t="s">
        <v>35</v>
      </c>
      <c r="B22" s="11" t="n">
        <v>5</v>
      </c>
      <c r="C22" s="19"/>
      <c r="D22" s="20" t="n">
        <f aca="false">C22*3</f>
        <v>0</v>
      </c>
      <c r="E22" s="26" t="s">
        <v>36</v>
      </c>
    </row>
    <row r="23" customFormat="false" ht="18.75" hidden="false" customHeight="false" outlineLevel="0" collapsed="false">
      <c r="A23" s="18" t="s">
        <v>37</v>
      </c>
      <c r="B23" s="11" t="n">
        <v>5</v>
      </c>
      <c r="C23" s="19" t="n">
        <v>3</v>
      </c>
      <c r="D23" s="20" t="n">
        <f aca="false">IF(C23=0, 0, C23*0.5)</f>
        <v>1.5</v>
      </c>
      <c r="E23" s="22" t="s">
        <v>17</v>
      </c>
      <c r="F23" s="26" t="s">
        <v>38</v>
      </c>
    </row>
    <row r="24" customFormat="false" ht="18.75" hidden="false" customHeight="false" outlineLevel="0" collapsed="false">
      <c r="A24" s="18" t="s">
        <v>39</v>
      </c>
      <c r="B24" s="11" t="n">
        <v>6</v>
      </c>
      <c r="C24" s="19"/>
      <c r="D24" s="20" t="n">
        <f aca="false">C24</f>
        <v>0</v>
      </c>
      <c r="E24" s="22" t="s">
        <v>17</v>
      </c>
      <c r="F24" s="26" t="s">
        <v>40</v>
      </c>
    </row>
    <row r="25" customFormat="false" ht="18.75" hidden="false" customHeight="false" outlineLevel="0" collapsed="false">
      <c r="A25" s="18" t="s">
        <v>41</v>
      </c>
      <c r="B25" s="11" t="n">
        <v>6</v>
      </c>
      <c r="C25" s="19"/>
      <c r="D25" s="20" t="n">
        <f aca="false">C25</f>
        <v>0</v>
      </c>
      <c r="E25" s="22" t="s">
        <v>17</v>
      </c>
      <c r="F25" s="26" t="s">
        <v>42</v>
      </c>
    </row>
    <row r="26" customFormat="false" ht="18.75" hidden="false" customHeight="false" outlineLevel="0" collapsed="false">
      <c r="A26" s="18" t="s">
        <v>43</v>
      </c>
      <c r="B26" s="11" t="n">
        <v>6</v>
      </c>
      <c r="C26" s="19"/>
      <c r="D26" s="20" t="n">
        <f aca="false">C26</f>
        <v>0</v>
      </c>
      <c r="E26" s="22" t="s">
        <v>17</v>
      </c>
      <c r="F26" s="26" t="s">
        <v>44</v>
      </c>
    </row>
    <row r="27" customFormat="false" ht="18.75" hidden="false" customHeight="false" outlineLevel="0" collapsed="false">
      <c r="A27" s="11" t="s">
        <v>22</v>
      </c>
      <c r="B27" s="11"/>
      <c r="C27" s="20"/>
      <c r="D27" s="23" t="n">
        <f aca="false">SUM(D16:D26)</f>
        <v>5.6</v>
      </c>
    </row>
    <row r="28" customFormat="false" ht="18.75" hidden="false" customHeight="false" outlineLevel="0" collapsed="false">
      <c r="A28" s="24" t="s">
        <v>45</v>
      </c>
      <c r="B28" s="27"/>
      <c r="C28" s="25"/>
      <c r="D28" s="25"/>
      <c r="E28" s="26"/>
    </row>
    <row r="29" customFormat="false" ht="18.75" hidden="false" customHeight="false" outlineLevel="0" collapsed="false">
      <c r="A29" s="18" t="s">
        <v>46</v>
      </c>
      <c r="B29" s="11" t="n">
        <v>4</v>
      </c>
      <c r="C29" s="19"/>
      <c r="D29" s="20" t="n">
        <f aca="false">C29*2</f>
        <v>0</v>
      </c>
      <c r="E29" s="26" t="s">
        <v>47</v>
      </c>
    </row>
    <row r="30" customFormat="false" ht="18.75" hidden="false" customHeight="false" outlineLevel="0" collapsed="false">
      <c r="A30" s="18" t="s">
        <v>48</v>
      </c>
      <c r="B30" s="11" t="n">
        <v>3</v>
      </c>
      <c r="C30" s="19"/>
      <c r="D30" s="20" t="n">
        <f aca="false">C30*3</f>
        <v>0</v>
      </c>
      <c r="E30" s="26" t="s">
        <v>49</v>
      </c>
    </row>
    <row r="31" customFormat="false" ht="18.75" hidden="false" customHeight="false" outlineLevel="0" collapsed="false">
      <c r="A31" s="18" t="s">
        <v>50</v>
      </c>
      <c r="B31" s="11" t="n">
        <v>5</v>
      </c>
      <c r="C31" s="19" t="n">
        <v>1</v>
      </c>
      <c r="D31" s="20" t="n">
        <f aca="false">C31*5</f>
        <v>5</v>
      </c>
      <c r="E31" s="26" t="s">
        <v>51</v>
      </c>
      <c r="L31" s="26"/>
    </row>
    <row r="32" customFormat="false" ht="23.25" hidden="false" customHeight="true" outlineLevel="0" collapsed="false">
      <c r="A32" s="28" t="s">
        <v>52</v>
      </c>
      <c r="B32" s="11" t="n">
        <v>3</v>
      </c>
      <c r="C32" s="19"/>
      <c r="D32" s="20" t="n">
        <f aca="false">C32*3</f>
        <v>0</v>
      </c>
      <c r="E32" s="26" t="s">
        <v>53</v>
      </c>
    </row>
    <row r="33" customFormat="false" ht="18.75" hidden="false" customHeight="false" outlineLevel="0" collapsed="false">
      <c r="A33" s="18" t="s">
        <v>54</v>
      </c>
      <c r="B33" s="11" t="n">
        <v>4</v>
      </c>
      <c r="C33" s="19"/>
      <c r="D33" s="20" t="n">
        <f aca="false">C33</f>
        <v>0</v>
      </c>
      <c r="E33" s="26" t="s">
        <v>55</v>
      </c>
    </row>
    <row r="34" customFormat="false" ht="18.75" hidden="false" customHeight="false" outlineLevel="0" collapsed="false">
      <c r="A34" s="18" t="s">
        <v>56</v>
      </c>
      <c r="B34" s="11" t="n">
        <v>2</v>
      </c>
      <c r="C34" s="19" t="n">
        <v>1</v>
      </c>
      <c r="D34" s="20" t="n">
        <f aca="false">C34*2</f>
        <v>2</v>
      </c>
      <c r="E34" s="26" t="s">
        <v>57</v>
      </c>
    </row>
    <row r="35" customFormat="false" ht="18.75" hidden="false" customHeight="false" outlineLevel="0" collapsed="false">
      <c r="A35" s="18" t="s">
        <v>58</v>
      </c>
      <c r="B35" s="11" t="n">
        <v>3</v>
      </c>
      <c r="C35" s="19" t="n">
        <v>1</v>
      </c>
      <c r="D35" s="20" t="n">
        <f aca="false">C35*3</f>
        <v>3</v>
      </c>
      <c r="E35" s="26" t="s">
        <v>59</v>
      </c>
    </row>
    <row r="36" customFormat="false" ht="18.75" hidden="false" customHeight="false" outlineLevel="0" collapsed="false">
      <c r="A36" s="18" t="s">
        <v>60</v>
      </c>
      <c r="B36" s="11"/>
      <c r="C36" s="19"/>
      <c r="D36" s="20" t="n">
        <f aca="false">IF(C36=1,4,IF(C36=2,5,0))</f>
        <v>0</v>
      </c>
      <c r="E36" s="26" t="s">
        <v>61</v>
      </c>
    </row>
    <row r="37" customFormat="false" ht="18.75" hidden="false" customHeight="false" outlineLevel="0" collapsed="false">
      <c r="A37" s="18" t="s">
        <v>62</v>
      </c>
      <c r="B37" s="11" t="n">
        <v>2</v>
      </c>
      <c r="C37" s="19"/>
      <c r="D37" s="20" t="n">
        <f aca="false">C37*3</f>
        <v>0</v>
      </c>
      <c r="E37" s="26" t="s">
        <v>63</v>
      </c>
    </row>
    <row r="38" customFormat="false" ht="18.75" hidden="false" customHeight="false" outlineLevel="0" collapsed="false">
      <c r="A38" s="18" t="s">
        <v>64</v>
      </c>
      <c r="B38" s="11" t="n">
        <v>3</v>
      </c>
      <c r="C38" s="19"/>
      <c r="D38" s="20" t="n">
        <f aca="false">C38*2</f>
        <v>0</v>
      </c>
      <c r="E38" s="26" t="s">
        <v>65</v>
      </c>
    </row>
    <row r="39" customFormat="false" ht="24.75" hidden="false" customHeight="true" outlineLevel="0" collapsed="false">
      <c r="A39" s="29" t="s">
        <v>66</v>
      </c>
      <c r="B39" s="11"/>
      <c r="C39" s="19"/>
      <c r="D39" s="20" t="n">
        <f aca="false">IF(C39=0,0,IF(C39&gt;=1,10,0))</f>
        <v>0</v>
      </c>
      <c r="E39" s="26"/>
    </row>
    <row r="40" customFormat="false" ht="18.75" hidden="false" customHeight="false" outlineLevel="0" collapsed="false">
      <c r="A40" s="18" t="s">
        <v>67</v>
      </c>
      <c r="B40" s="11" t="n">
        <v>6</v>
      </c>
      <c r="C40" s="19"/>
      <c r="D40" s="20" t="n">
        <f aca="false">IF(C40=0,0,IF(C40=1,3,IF(C40=2,6)))</f>
        <v>0</v>
      </c>
      <c r="E40" s="26" t="s">
        <v>68</v>
      </c>
    </row>
    <row r="41" customFormat="false" ht="18.75" hidden="false" customHeight="false" outlineLevel="0" collapsed="false">
      <c r="A41" s="18" t="s">
        <v>69</v>
      </c>
      <c r="B41" s="11" t="n">
        <v>10</v>
      </c>
      <c r="C41" s="19"/>
      <c r="D41" s="20" t="n">
        <f aca="false">C41*5</f>
        <v>0</v>
      </c>
      <c r="E41" s="26" t="s">
        <v>70</v>
      </c>
    </row>
    <row r="42" customFormat="false" ht="18.75" hidden="false" customHeight="false" outlineLevel="0" collapsed="false">
      <c r="A42" s="18" t="s">
        <v>71</v>
      </c>
      <c r="B42" s="11" t="n">
        <v>10</v>
      </c>
      <c r="C42" s="19"/>
      <c r="D42" s="20" t="n">
        <f aca="false">C42*10</f>
        <v>0</v>
      </c>
      <c r="E42" s="26" t="s">
        <v>72</v>
      </c>
    </row>
    <row r="43" customFormat="false" ht="18.75" hidden="false" customHeight="false" outlineLevel="0" collapsed="false">
      <c r="A43" s="29" t="s">
        <v>73</v>
      </c>
      <c r="B43" s="11" t="n">
        <v>10</v>
      </c>
      <c r="C43" s="19" t="n">
        <v>1</v>
      </c>
      <c r="D43" s="20" t="n">
        <f aca="false">C43*10</f>
        <v>10</v>
      </c>
      <c r="E43" s="26" t="s">
        <v>72</v>
      </c>
    </row>
    <row r="44" customFormat="false" ht="18.75" hidden="false" customHeight="false" outlineLevel="0" collapsed="false">
      <c r="A44" s="18" t="s">
        <v>74</v>
      </c>
      <c r="B44" s="11" t="n">
        <v>10</v>
      </c>
      <c r="C44" s="19"/>
      <c r="D44" s="20" t="n">
        <f aca="false">C44*10</f>
        <v>0</v>
      </c>
      <c r="E44" s="26" t="s">
        <v>72</v>
      </c>
    </row>
    <row r="45" customFormat="false" ht="18.75" hidden="false" customHeight="false" outlineLevel="0" collapsed="false">
      <c r="A45" s="11" t="s">
        <v>22</v>
      </c>
      <c r="B45" s="30"/>
      <c r="C45" s="20"/>
      <c r="D45" s="25" t="n">
        <f aca="false">SUM(D29:D44)</f>
        <v>20</v>
      </c>
      <c r="E45" s="26"/>
    </row>
    <row r="46" customFormat="false" ht="18.75" hidden="false" customHeight="true" outlineLevel="0" collapsed="false">
      <c r="A46" s="31" t="s">
        <v>75</v>
      </c>
      <c r="B46" s="31"/>
      <c r="C46" s="31"/>
      <c r="D46" s="32" t="n">
        <f aca="false">D45+D27+D14</f>
        <v>34.6</v>
      </c>
    </row>
    <row r="47" customFormat="false" ht="18.75" hidden="false" customHeight="true" outlineLevel="0" collapsed="false">
      <c r="A47" s="33" t="s">
        <v>76</v>
      </c>
      <c r="B47" s="33"/>
      <c r="C47" s="33"/>
      <c r="D47" s="34" t="n">
        <f aca="false">IF(D46&gt;=100, (100*5/100), (D46*5/100))</f>
        <v>1.73</v>
      </c>
    </row>
  </sheetData>
  <sheetProtection sheet="true" password="c6ea" objects="true" scenarios="true"/>
  <protectedRanges>
    <protectedRange name="Range1" sqref="C6:C44"/>
    <protectedRange name="Range2" sqref="A2:D3"/>
  </protectedRanges>
  <mergeCells count="3">
    <mergeCell ref="A1:C1"/>
    <mergeCell ref="A46:C46"/>
    <mergeCell ref="A47:C47"/>
  </mergeCells>
  <dataValidations count="9">
    <dataValidation allowBlank="true" error="هەڵەیە، دەبێ ژمارەكە لەنێوان 0 هەتا 4 بێت" operator="between" showDropDown="false" showErrorMessage="true" showInputMessage="true" sqref="C6:C9 C12 C17:C21 C29 C33 C41:C43" type="whole">
      <formula1>0</formula1>
      <formula2>4</formula2>
    </dataValidation>
    <dataValidation allowBlank="true" error="هەڵەیە، دەبێ ژمارەكە لەنێوان 0 هەتا 1 بێت" operator="between" showDropDown="false" showErrorMessage="true" showInputMessage="true" sqref="C39 C44" type="whole">
      <formula1>0</formula1>
      <formula2>1</formula2>
    </dataValidation>
    <dataValidation allowBlank="true" error="هەڵەیە، دەبێ ژمارەكە لەنێوان 0 هەتا 6 بێت" operator="between" showDropDown="false" showErrorMessage="true" showInputMessage="true" sqref="C13 C24:C26" type="whole">
      <formula1>0</formula1>
      <formula2>6</formula2>
    </dataValidation>
    <dataValidation allowBlank="true" error="هەڵەیە، دەبێ ژمارەكە لەنێوان 0 هەتا 3 بێت" operator="between" showDropDown="false" showErrorMessage="true" showInputMessage="true" sqref="C10 C34:C38" type="whole">
      <formula1>0</formula1>
      <formula2>3</formula2>
    </dataValidation>
    <dataValidation allowBlank="true" error="هەڵەیە، دەبێ ژمارەكە لەنێوان 0 هەتا 6 بێت" operator="between" showDropDown="false" showErrorMessage="true" showInputMessage="true" sqref="C16" type="decimal">
      <formula1>0</formula1>
      <formula2>6</formula2>
    </dataValidation>
    <dataValidation allowBlank="true" error="هەڵەیە، دەبێ ژمارەكە لەنێوان 0 هەتا &#10;2 بێت" operator="between" showDropDown="false" showErrorMessage="true" showInputMessage="true" sqref="C40" type="whole">
      <formula1>0</formula1>
      <formula2>2</formula2>
    </dataValidation>
    <dataValidation allowBlank="true" error="ژمارەكە هەڵەیە دەبێت لە نێوان 0 تاوەكو 5 بێت." operator="between" showDropDown="false" showErrorMessage="true" showInputMessage="true" sqref="C22" type="whole">
      <formula1>0</formula1>
      <formula2>5</formula2>
    </dataValidation>
    <dataValidation allowBlank="true" error="هەڵەیە، دەبێ ژمارەكە لەنێوان 0 هەتا 5 بێت" operator="between" showDropDown="false" showErrorMessage="true" showInputMessage="true" sqref="C11 C30:C32" type="whole">
      <formula1>0</formula1>
      <formula2>5</formula2>
    </dataValidation>
    <dataValidation allowBlank="true" error="ژمارەكە هەڵەیە دەبێت لە نێوان 0 تاوەكو 10 بێت." operator="between" showDropDown="false" showErrorMessage="true" showInputMessage="true" sqref="C23" type="whole">
      <formula1>0</formula1>
      <formula2>10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2016-06-09T18:03:39Z</dcterms:created>
  <dc:creator>HARDA</dc:creator>
  <dc:description/>
  <dc:language>en-US</dc:language>
  <cp:lastModifiedBy/>
  <dcterms:modified xsi:type="dcterms:W3CDTF">2022-06-13T16:00:10Z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