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 defaultThemeVersion="124226"/>
  <xr:revisionPtr revIDLastSave="0" documentId="13_ncr:1_{6B031F0A-8F29-4D67-95CA-7AF9706350FE}" xr6:coauthVersionLast="47" xr6:coauthVersionMax="47" xr10:uidLastSave="{00000000-0000-0000-0000-000000000000}"/>
  <bookViews>
    <workbookView xWindow="-120" yWindow="-120" windowWidth="20730" windowHeight="11160" tabRatio="702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Sheet1!$A$1:$Q$69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7" i="1"/>
  <c r="B20" i="1"/>
  <c r="B21" i="1"/>
  <c r="B22" i="1" s="1"/>
  <c r="D57" i="1"/>
  <c r="L60" i="1"/>
  <c r="Q38" i="1"/>
  <c r="Q37" i="1"/>
  <c r="Q36" i="1"/>
  <c r="Q35" i="1"/>
  <c r="Q33" i="1"/>
  <c r="Q24" i="1"/>
  <c r="H24" i="1"/>
  <c r="Q23" i="1"/>
  <c r="H23" i="1"/>
  <c r="Q22" i="1"/>
  <c r="H22" i="1"/>
  <c r="Q21" i="1"/>
  <c r="H21" i="1"/>
  <c r="Q20" i="1"/>
  <c r="H20" i="1"/>
  <c r="Q19" i="1"/>
  <c r="H19" i="1"/>
  <c r="H25" i="1"/>
  <c r="H38" i="1"/>
  <c r="H37" i="1"/>
  <c r="H36" i="1"/>
  <c r="H35" i="1"/>
  <c r="H34" i="1"/>
  <c r="Q34" i="1"/>
  <c r="M29" i="1"/>
  <c r="D29" i="1"/>
  <c r="M43" i="1"/>
  <c r="D43" i="1"/>
  <c r="Q42" i="1"/>
  <c r="Q41" i="1"/>
  <c r="Q40" i="1"/>
  <c r="Q39" i="1"/>
  <c r="H42" i="1"/>
  <c r="H41" i="1"/>
  <c r="H40" i="1"/>
  <c r="H39" i="1"/>
  <c r="H33" i="1"/>
  <c r="Q28" i="1"/>
  <c r="Q27" i="1"/>
  <c r="Q26" i="1"/>
  <c r="Q25" i="1"/>
  <c r="H28" i="1"/>
  <c r="H27" i="1"/>
  <c r="H26" i="1"/>
  <c r="I3" i="2"/>
  <c r="I4" i="2"/>
  <c r="P5" i="1"/>
  <c r="H43" i="1" s="1"/>
  <c r="A66" i="1"/>
  <c r="Q29" i="1"/>
  <c r="H29" i="1"/>
  <c r="I5" i="2"/>
  <c r="B23" i="1" l="1"/>
  <c r="I6" i="2"/>
  <c r="Q43" i="1"/>
  <c r="L61" i="1" s="1"/>
  <c r="A59" i="1" l="1"/>
  <c r="A60" i="1"/>
  <c r="B24" i="1"/>
  <c r="I7" i="2"/>
  <c r="I59" i="1"/>
  <c r="I8" i="2" l="1"/>
  <c r="K19" i="1"/>
  <c r="K20" i="1" l="1"/>
  <c r="J3" i="2"/>
  <c r="K21" i="1" l="1"/>
  <c r="J4" i="2"/>
  <c r="K22" i="1" l="1"/>
  <c r="J5" i="2"/>
  <c r="J6" i="2" l="1"/>
  <c r="K23" i="1"/>
  <c r="K24" i="1" l="1"/>
  <c r="J7" i="2"/>
  <c r="B33" i="1" l="1"/>
  <c r="J8" i="2"/>
  <c r="B34" i="1" l="1"/>
  <c r="K3" i="2"/>
  <c r="K4" i="2" l="1"/>
  <c r="B35" i="1"/>
  <c r="B36" i="1" l="1"/>
  <c r="K5" i="2"/>
  <c r="B37" i="1" l="1"/>
  <c r="K6" i="2"/>
  <c r="B38" i="1" l="1"/>
  <c r="K7" i="2"/>
  <c r="K8" i="2" l="1"/>
  <c r="K33" i="1"/>
  <c r="K34" i="1" l="1"/>
  <c r="L3" i="2"/>
  <c r="K35" i="1" l="1"/>
  <c r="L4" i="2"/>
  <c r="K36" i="1" l="1"/>
  <c r="L5" i="2"/>
  <c r="L6" i="2" l="1"/>
  <c r="K37" i="1"/>
  <c r="K38" i="1" l="1"/>
  <c r="L7" i="2"/>
  <c r="B47" i="1" l="1"/>
  <c r="B48" i="1" s="1"/>
  <c r="B49" i="1" s="1"/>
  <c r="B50" i="1" s="1"/>
  <c r="B51" i="1" s="1"/>
  <c r="B52" i="1" s="1"/>
  <c r="L8" i="2"/>
</calcChain>
</file>

<file path=xl/sharedStrings.xml><?xml version="1.0" encoding="utf-8"?>
<sst xmlns="http://schemas.openxmlformats.org/spreadsheetml/2006/main" count="137" uniqueCount="66">
  <si>
    <t>سەرۆکایەتی زانکۆی سەڵاحەددین / هەولێر</t>
  </si>
  <si>
    <t>فۆرمی وانە زێدەکان</t>
  </si>
  <si>
    <t>کۆلێژی :  زانست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</si>
  <si>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</si>
  <si>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</si>
  <si>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</si>
  <si>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</si>
  <si>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</si>
  <si>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</si>
  <si>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</si>
  <si>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</si>
  <si>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</si>
  <si>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</si>
  <si>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</si>
  <si>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</si>
  <si>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</si>
  <si>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</si>
  <si>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</si>
  <si>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</si>
  <si>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</si>
  <si>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</si>
  <si>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</si>
  <si>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</si>
  <si>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</si>
  <si>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</si>
  <si>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</si>
  <si>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</si>
  <si>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</si>
  <si>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</si>
  <si>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</si>
  <si>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</si>
  <si>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</si>
  <si>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</si>
  <si>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</si>
  <si>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</si>
  <si>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</si>
  <si>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ب.خ. ماستەر</t>
  </si>
  <si>
    <t>ب.خ. دکتۆرا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</si>
  <si>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</si>
  <si>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</si>
  <si>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</si>
  <si>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</si>
  <si>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</si>
  <si>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</si>
  <si>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</si>
  <si>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</si>
  <si>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</si>
  <si>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</si>
  <si>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</si>
  <si>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</si>
  <si>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</si>
  <si>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</si>
  <si>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</si>
  <si>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مامۆستاى ياريده‌ده‌ر</t>
  </si>
  <si>
    <t>پرۆفيسۆرى ياريده‌ده‌ر</t>
  </si>
  <si>
    <t>پرۆفيسۆر</t>
  </si>
  <si>
    <t>پشوو</t>
  </si>
  <si>
    <t xml:space="preserve"> د. دلیر ‌صالح حسن</t>
  </si>
  <si>
    <t>سالى: 2022</t>
  </si>
  <si>
    <t>هەفتەی پێنجەم</t>
  </si>
  <si>
    <t>پرۆژەی توێژینەوە</t>
  </si>
  <si>
    <t>سەرپەرشتی خ.ب</t>
  </si>
  <si>
    <t>Web Programming Theory CS &amp; IT Hall 1</t>
  </si>
  <si>
    <t>Web Programming practical  IT lab 1</t>
  </si>
  <si>
    <t>Web Programming practical  CS lab 2</t>
  </si>
  <si>
    <t>سجى عطاءالله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</si>
</sst>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vertical="center"/>
      <protection locked="0"/>
    </xf>
    <xf numFmtId="1" fontId="3" fillId="4" borderId="10" xfId="0" applyNumberFormat="1" applyFont="1" applyFill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indent="3"/>
    </xf>
  </cellXfs>
  <cellStyles count="1">
    <cellStyle name="Normal" xfId="0" builtinId="0"/>
  </cellStyles>
  <dxfs count="77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230714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yar/Diyar%20Dropbox/Diyar%20Abdulqader/Teachers%20of%20Computer%20Science/&#1605;&#1581;&#1575;&#1590;&#1585;&#1575;&#1578;/Mangi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69"/>
  <sheetViews>
    <sheetView rightToLeft="1" tabSelected="1" view="pageBreakPreview" zoomScaleNormal="100" zoomScaleSheetLayoutView="100" zoomScalePageLayoutView="90" workbookViewId="0">
      <selection activeCell="A66" sqref="A66"/>
    </sheetView>
  </sheetViews>
  <sheetFormatPr defaultColWidth="6.42578125" defaultRowHeight="15.75" x14ac:dyDescent="0.25"/>
  <cols>
    <col min="1" max="1" width="10.42578125" style="1" customWidth="1"/>
    <col min="2" max="4" width="5.42578125" style="1" customWidth="1"/>
    <col min="5" max="5" width="7.5703125" style="1" customWidth="1"/>
    <col min="6" max="6" width="5.5703125" style="1" customWidth="1"/>
    <col min="7" max="7" width="4.7109375" style="1" customWidth="1"/>
    <col min="8" max="8" width="9.5703125" style="1" customWidth="1"/>
    <col min="9" max="9" width="4.42578125" style="1" customWidth="1"/>
    <col min="10" max="10" width="10.570312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4.85546875" style="1" customWidth="1"/>
    <col min="17" max="17" width="7.85546875" style="1" customWidth="1"/>
    <col min="18" max="18" width="6.42578125" style="1" customWidth="1"/>
    <col min="19" max="16384" width="6.42578125" style="1"/>
  </cols>
  <sheetData>
    <row r="1" spans="1:36" ht="18.75" customHeight="1" x14ac:dyDescent="0.25">
      <c r="A1" s="64" t="s">
        <v>0</v>
      </c>
      <c r="B1" s="64"/>
      <c r="C1" s="64"/>
      <c r="D1" s="64"/>
      <c r="E1" s="64"/>
      <c r="F1" s="64"/>
      <c r="G1" s="9"/>
      <c r="H1" s="9"/>
      <c r="I1" s="9"/>
      <c r="J1" s="9"/>
      <c r="K1" s="10"/>
      <c r="L1" s="9"/>
      <c r="M1" s="93" t="s">
        <v>1</v>
      </c>
      <c r="N1" s="93"/>
      <c r="O1" s="93"/>
      <c r="P1" s="93"/>
      <c r="Q1" s="93"/>
    </row>
    <row r="2" spans="1:36" ht="14.25" customHeight="1" x14ac:dyDescent="0.25">
      <c r="A2" s="64" t="s">
        <v>2</v>
      </c>
      <c r="B2" s="64"/>
      <c r="C2" s="64"/>
      <c r="D2" s="64"/>
      <c r="E2" s="64"/>
      <c r="F2" s="64"/>
      <c r="G2" s="9"/>
      <c r="H2" s="9"/>
      <c r="I2" s="9"/>
      <c r="J2" s="9"/>
      <c r="K2" s="10"/>
      <c r="L2" s="11"/>
      <c r="M2" s="100" t="s">
        <v>58</v>
      </c>
      <c r="N2" s="100"/>
      <c r="O2" s="99" t="s">
        <v>3</v>
      </c>
      <c r="P2" s="99"/>
      <c r="Q2" s="11">
        <v>11</v>
      </c>
    </row>
    <row r="3" spans="1:36" ht="14.25" customHeight="1" x14ac:dyDescent="0.25">
      <c r="A3" s="40" t="s">
        <v>4</v>
      </c>
      <c r="B3" s="40"/>
      <c r="C3" s="40"/>
      <c r="D3" s="40"/>
      <c r="E3" s="40"/>
      <c r="F3" s="40"/>
      <c r="G3" s="9"/>
      <c r="H3" s="9"/>
      <c r="I3" s="9"/>
      <c r="J3" s="9"/>
      <c r="K3" s="10"/>
      <c r="L3" s="11"/>
      <c r="M3" s="64" t="s">
        <v>5</v>
      </c>
      <c r="N3" s="64"/>
      <c r="O3" s="64"/>
      <c r="P3" s="13">
        <v>12</v>
      </c>
      <c r="Q3" s="12"/>
    </row>
    <row r="4" spans="1:36" ht="14.25" customHeight="1" x14ac:dyDescent="0.25">
      <c r="A4" s="98" t="s">
        <v>6</v>
      </c>
      <c r="B4" s="98"/>
      <c r="C4" s="98" t="s">
        <v>65</v>
      </c>
      <c r="D4" s="98"/>
      <c r="E4" s="98"/>
      <c r="F4" s="98"/>
      <c r="G4" s="41"/>
      <c r="H4" s="9"/>
      <c r="I4" s="9"/>
      <c r="J4" s="9"/>
      <c r="K4" s="10"/>
      <c r="L4" s="11"/>
      <c r="M4" s="64" t="s">
        <v>7</v>
      </c>
      <c r="N4" s="64"/>
      <c r="O4" s="64"/>
      <c r="P4" s="14">
        <v>0</v>
      </c>
      <c r="Q4" s="12"/>
    </row>
    <row r="5" spans="1:36" ht="16.5" customHeight="1" thickBot="1" x14ac:dyDescent="0.3">
      <c r="A5" s="96" t="s">
        <v>8</v>
      </c>
      <c r="B5" s="96"/>
      <c r="C5" s="67" t="s">
        <v>53</v>
      </c>
      <c r="D5" s="67"/>
      <c r="E5" s="67"/>
      <c r="F5" s="67"/>
      <c r="G5" s="9"/>
      <c r="H5" s="9"/>
      <c r="I5" s="9"/>
      <c r="J5" s="9"/>
      <c r="K5" s="10"/>
      <c r="L5" s="11"/>
      <c r="M5" s="64" t="s">
        <v>10</v>
      </c>
      <c r="N5" s="64"/>
      <c r="O5" s="64"/>
      <c r="P5" s="15">
        <f>IF(P3-P4&gt;=0, P3-P4,0)</f>
        <v>12</v>
      </c>
      <c r="Q5" s="12"/>
      <c r="T5" s="97"/>
      <c r="U5" s="97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</row>
    <row r="6" spans="1:36" ht="17.25" thickTop="1" thickBot="1" x14ac:dyDescent="0.3">
      <c r="A6" s="29"/>
      <c r="B6" s="94" t="s">
        <v>11</v>
      </c>
      <c r="C6" s="95"/>
      <c r="D6" s="94" t="s">
        <v>12</v>
      </c>
      <c r="E6" s="95"/>
      <c r="F6" s="94" t="s">
        <v>13</v>
      </c>
      <c r="G6" s="95"/>
      <c r="H6" s="94" t="s">
        <v>14</v>
      </c>
      <c r="I6" s="95"/>
      <c r="J6" s="94" t="s">
        <v>15</v>
      </c>
      <c r="K6" s="95"/>
      <c r="L6" s="94" t="s">
        <v>16</v>
      </c>
      <c r="M6" s="95"/>
      <c r="N6" s="94" t="s">
        <v>17</v>
      </c>
      <c r="O6" s="95"/>
      <c r="P6" s="94" t="s">
        <v>18</v>
      </c>
      <c r="Q6" s="95"/>
      <c r="T6" s="92"/>
      <c r="U6" s="92"/>
      <c r="V6" s="92"/>
      <c r="W6" s="92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</row>
    <row r="7" spans="1:36" ht="16.5" thickTop="1" x14ac:dyDescent="0.25">
      <c r="A7" s="28" t="s">
        <v>19</v>
      </c>
      <c r="B7" s="74"/>
      <c r="C7" s="63"/>
      <c r="D7" s="62"/>
      <c r="E7" s="63"/>
      <c r="F7" s="48"/>
      <c r="G7" s="50"/>
      <c r="H7" s="48"/>
      <c r="I7" s="50"/>
      <c r="J7" s="48"/>
      <c r="K7" s="50"/>
      <c r="L7" s="48"/>
      <c r="M7" s="50"/>
      <c r="N7" s="48"/>
      <c r="O7" s="50"/>
      <c r="P7" s="62"/>
      <c r="Q7" s="86"/>
      <c r="T7" s="47"/>
      <c r="U7" s="47"/>
      <c r="V7" s="47"/>
      <c r="W7" s="47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36" ht="12" customHeight="1" x14ac:dyDescent="0.25">
      <c r="A8" s="28" t="s">
        <v>20</v>
      </c>
      <c r="B8" s="51"/>
      <c r="C8" s="49"/>
      <c r="D8" s="51"/>
      <c r="E8" s="49"/>
      <c r="F8" s="51"/>
      <c r="G8" s="49"/>
      <c r="H8" s="51"/>
      <c r="I8" s="49"/>
      <c r="J8" s="51"/>
      <c r="K8" s="49"/>
      <c r="L8" s="51"/>
      <c r="M8" s="49"/>
      <c r="N8" s="51"/>
      <c r="O8" s="49"/>
      <c r="P8" s="65"/>
      <c r="Q8" s="66"/>
      <c r="T8" s="92"/>
      <c r="U8" s="92"/>
      <c r="V8" s="92"/>
      <c r="W8" s="92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</row>
    <row r="9" spans="1:36" x14ac:dyDescent="0.25">
      <c r="A9" s="16" t="s">
        <v>21</v>
      </c>
      <c r="B9" s="72" t="s">
        <v>62</v>
      </c>
      <c r="C9" s="73"/>
      <c r="D9" s="73"/>
      <c r="E9" s="73"/>
      <c r="F9" s="73"/>
      <c r="G9" s="73"/>
      <c r="H9" s="73"/>
      <c r="I9" s="101"/>
      <c r="J9" s="51"/>
      <c r="K9" s="49"/>
      <c r="L9" s="51"/>
      <c r="M9" s="49"/>
      <c r="N9" s="51"/>
      <c r="O9" s="49"/>
      <c r="P9" s="65"/>
      <c r="Q9" s="66"/>
      <c r="T9" s="92"/>
      <c r="U9" s="92"/>
      <c r="V9" s="92"/>
      <c r="W9" s="92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</row>
    <row r="10" spans="1:36" x14ac:dyDescent="0.25">
      <c r="A10" s="16" t="s">
        <v>22</v>
      </c>
      <c r="B10" s="72" t="s">
        <v>63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1"/>
      <c r="N10" s="51"/>
      <c r="O10" s="49"/>
      <c r="P10" s="65"/>
      <c r="Q10" s="66"/>
      <c r="T10" s="92"/>
      <c r="U10" s="92"/>
      <c r="V10" s="92"/>
      <c r="W10" s="92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</row>
    <row r="11" spans="1:36" x14ac:dyDescent="0.25">
      <c r="A11" s="16" t="s">
        <v>23</v>
      </c>
      <c r="B11" s="51"/>
      <c r="C11" s="49"/>
      <c r="D11" s="51"/>
      <c r="E11" s="49"/>
      <c r="F11" s="51"/>
      <c r="G11" s="49"/>
      <c r="H11" s="51"/>
      <c r="I11" s="49"/>
      <c r="J11" s="51"/>
      <c r="K11" s="49"/>
      <c r="L11" s="51"/>
      <c r="M11" s="49"/>
      <c r="N11" s="51"/>
      <c r="O11" s="49"/>
      <c r="P11" s="65"/>
      <c r="Q11" s="66"/>
    </row>
    <row r="12" spans="1:36" ht="16.5" thickBot="1" x14ac:dyDescent="0.3">
      <c r="A12" s="17" t="s">
        <v>24</v>
      </c>
      <c r="B12" s="72" t="s">
        <v>64</v>
      </c>
      <c r="C12" s="73"/>
      <c r="D12" s="73"/>
      <c r="E12" s="73"/>
      <c r="F12" s="73"/>
      <c r="G12" s="73"/>
      <c r="H12" s="73"/>
      <c r="I12" s="66"/>
      <c r="J12" s="72"/>
      <c r="K12" s="73"/>
      <c r="L12" s="73"/>
      <c r="M12" s="101"/>
      <c r="N12" s="75"/>
      <c r="O12" s="76"/>
      <c r="P12" s="75"/>
      <c r="Q12" s="81"/>
    </row>
    <row r="13" spans="1:36" ht="5.25" customHeight="1" thickTop="1" thickBot="1" x14ac:dyDescent="0.3">
      <c r="A13" s="27"/>
      <c r="B13" s="27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36" ht="16.5" thickTop="1" x14ac:dyDescent="0.25">
      <c r="A14" s="131" t="s">
        <v>25</v>
      </c>
      <c r="B14" s="132"/>
      <c r="C14" s="133"/>
      <c r="D14" s="77" t="s">
        <v>26</v>
      </c>
      <c r="E14" s="78"/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</row>
    <row r="15" spans="1:36" ht="16.5" hidden="1" thickBot="1" x14ac:dyDescent="0.3">
      <c r="A15" s="134"/>
      <c r="B15" s="135"/>
      <c r="C15" s="136"/>
      <c r="D15" s="75" t="s">
        <v>27</v>
      </c>
      <c r="E15" s="76"/>
      <c r="F15" s="75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1"/>
    </row>
    <row r="16" spans="1:36" ht="6" customHeight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5" ht="17.25" thickTop="1" thickBot="1" x14ac:dyDescent="0.3">
      <c r="A17" s="82" t="s">
        <v>28</v>
      </c>
      <c r="B17" s="83"/>
      <c r="C17" s="84"/>
      <c r="D17" s="84"/>
      <c r="E17" s="84"/>
      <c r="F17" s="84"/>
      <c r="G17" s="84"/>
      <c r="H17" s="85"/>
      <c r="I17" s="18"/>
      <c r="J17" s="82" t="s">
        <v>29</v>
      </c>
      <c r="K17" s="83"/>
      <c r="L17" s="84"/>
      <c r="M17" s="84"/>
      <c r="N17" s="84"/>
      <c r="O17" s="84"/>
      <c r="P17" s="84"/>
      <c r="Q17" s="85"/>
    </row>
    <row r="18" spans="1:25" s="37" customFormat="1" ht="34.5" thickTop="1" x14ac:dyDescent="0.2">
      <c r="A18" s="38" t="s">
        <v>30</v>
      </c>
      <c r="B18" s="87" t="s">
        <v>31</v>
      </c>
      <c r="C18" s="88"/>
      <c r="D18" s="70" t="s">
        <v>32</v>
      </c>
      <c r="E18" s="69"/>
      <c r="F18" s="68" t="s">
        <v>33</v>
      </c>
      <c r="G18" s="69"/>
      <c r="H18" s="54" t="s">
        <v>34</v>
      </c>
      <c r="I18" s="18"/>
      <c r="J18" s="38" t="s">
        <v>30</v>
      </c>
      <c r="K18" s="87" t="s">
        <v>31</v>
      </c>
      <c r="L18" s="88"/>
      <c r="M18" s="70" t="s">
        <v>32</v>
      </c>
      <c r="N18" s="69"/>
      <c r="O18" s="68" t="s">
        <v>33</v>
      </c>
      <c r="P18" s="69"/>
      <c r="Q18" s="54" t="s">
        <v>34</v>
      </c>
      <c r="X18" s="39"/>
      <c r="Y18" s="39"/>
    </row>
    <row r="19" spans="1:25" x14ac:dyDescent="0.25">
      <c r="A19" s="19" t="s">
        <v>35</v>
      </c>
      <c r="B19" s="89">
        <v>44863</v>
      </c>
      <c r="C19" s="90"/>
      <c r="D19" s="60"/>
      <c r="E19" s="61"/>
      <c r="F19" s="60"/>
      <c r="G19" s="61"/>
      <c r="H19" s="32" t="str">
        <f>IF(D19=Sheet2!B10,"",IF((D19+F19)&lt;&gt;0,(D19+F19), ""))</f>
        <v/>
      </c>
      <c r="I19" s="18"/>
      <c r="J19" s="19" t="s">
        <v>35</v>
      </c>
      <c r="K19" s="89">
        <f>B24+2</f>
        <v>44870</v>
      </c>
      <c r="L19" s="90"/>
      <c r="M19" s="60"/>
      <c r="N19" s="71"/>
      <c r="O19" s="60"/>
      <c r="P19" s="61"/>
      <c r="Q19" s="32" t="str">
        <f>IF(M19=Sheet2!B10,"",IF((M19+O19)&lt;&gt;0,(M19+O19), ""))</f>
        <v/>
      </c>
      <c r="Y19" s="31"/>
    </row>
    <row r="20" spans="1:25" ht="14.25" customHeight="1" x14ac:dyDescent="0.25">
      <c r="A20" s="19" t="s">
        <v>20</v>
      </c>
      <c r="B20" s="89">
        <f>B19+1</f>
        <v>44864</v>
      </c>
      <c r="C20" s="90"/>
      <c r="D20" s="60"/>
      <c r="E20" s="61"/>
      <c r="F20" s="52"/>
      <c r="G20" s="53"/>
      <c r="H20" s="32" t="str">
        <f>IF(D20=Sheet2!B10,"",IF((D20+F20)&lt;&gt;0,(D20+F20), ""))</f>
        <v/>
      </c>
      <c r="I20" s="18"/>
      <c r="J20" s="19" t="s">
        <v>20</v>
      </c>
      <c r="K20" s="89">
        <f>K19+1</f>
        <v>44871</v>
      </c>
      <c r="L20" s="90"/>
      <c r="M20" s="60"/>
      <c r="N20" s="71"/>
      <c r="O20" s="60"/>
      <c r="P20" s="61"/>
      <c r="Q20" s="32" t="str">
        <f>IF(M20=Sheet2!B10,"",IF((M20+O20)&lt;&gt;0,(M20+O20), ""))</f>
        <v/>
      </c>
    </row>
    <row r="21" spans="1:25" ht="14.25" customHeight="1" x14ac:dyDescent="0.25">
      <c r="A21" s="19" t="s">
        <v>21</v>
      </c>
      <c r="B21" s="89">
        <f t="shared" ref="B21:B24" si="0">B20+1</f>
        <v>44865</v>
      </c>
      <c r="C21" s="90"/>
      <c r="D21" s="60">
        <v>4</v>
      </c>
      <c r="E21" s="61"/>
      <c r="F21" s="52"/>
      <c r="G21" s="53"/>
      <c r="H21" s="32">
        <f>IF(D21=Sheet2!B10,"",IF((D21+F21)&lt;&gt;0,(D21+F21), ""))</f>
        <v>4</v>
      </c>
      <c r="I21" s="18"/>
      <c r="J21" s="19" t="s">
        <v>21</v>
      </c>
      <c r="K21" s="89">
        <f>K20+1</f>
        <v>44872</v>
      </c>
      <c r="L21" s="90"/>
      <c r="M21" s="60">
        <v>4</v>
      </c>
      <c r="N21" s="71"/>
      <c r="O21" s="60"/>
      <c r="P21" s="61"/>
      <c r="Q21" s="32">
        <f>IF(M21=Sheet2!B10,"",IF((M21+O21)&lt;&gt;0,(M21+O21), ""))</f>
        <v>4</v>
      </c>
    </row>
    <row r="22" spans="1:25" ht="14.25" customHeight="1" x14ac:dyDescent="0.25">
      <c r="A22" s="19" t="s">
        <v>22</v>
      </c>
      <c r="B22" s="89">
        <f t="shared" si="0"/>
        <v>44866</v>
      </c>
      <c r="C22" s="90"/>
      <c r="D22" s="60"/>
      <c r="E22" s="61"/>
      <c r="F22" s="60">
        <v>6</v>
      </c>
      <c r="G22" s="61"/>
      <c r="H22" s="32">
        <f>IF(D22=Sheet2!B10,"",IF((D22+F22)&lt;&gt;0,(D22+F22), ""))</f>
        <v>6</v>
      </c>
      <c r="I22" s="18"/>
      <c r="J22" s="19" t="s">
        <v>22</v>
      </c>
      <c r="K22" s="89">
        <f t="shared" ref="K22:K24" si="1">K21+1</f>
        <v>44873</v>
      </c>
      <c r="L22" s="90"/>
      <c r="M22" s="60"/>
      <c r="N22" s="71"/>
      <c r="O22" s="60">
        <v>6</v>
      </c>
      <c r="P22" s="61"/>
      <c r="Q22" s="32">
        <f>IF(M22=Sheet2!B10,"",IF((M22+O22)&lt;&gt;0,(M22+O22), ""))</f>
        <v>6</v>
      </c>
    </row>
    <row r="23" spans="1:25" ht="14.25" customHeight="1" x14ac:dyDescent="0.25">
      <c r="A23" s="19" t="s">
        <v>23</v>
      </c>
      <c r="B23" s="89">
        <f t="shared" si="0"/>
        <v>44867</v>
      </c>
      <c r="C23" s="90"/>
      <c r="D23" s="60"/>
      <c r="E23" s="61"/>
      <c r="F23" s="60"/>
      <c r="G23" s="61"/>
      <c r="H23" s="32" t="str">
        <f>IF(D23=Sheet2!B10,"",IF((D23+F23)&lt;&gt;0,(D23+F23), ""))</f>
        <v/>
      </c>
      <c r="I23" s="18"/>
      <c r="J23" s="19" t="s">
        <v>23</v>
      </c>
      <c r="K23" s="89">
        <f t="shared" si="1"/>
        <v>44874</v>
      </c>
      <c r="L23" s="90"/>
      <c r="M23" s="60"/>
      <c r="N23" s="71"/>
      <c r="O23" s="60"/>
      <c r="P23" s="61"/>
      <c r="Q23" s="32" t="str">
        <f>IF(M23=Sheet2!B10,"",IF((M23+O23)&lt;&gt;0,(M23+O23), ""))</f>
        <v/>
      </c>
    </row>
    <row r="24" spans="1:25" ht="14.25" customHeight="1" x14ac:dyDescent="0.25">
      <c r="A24" s="19" t="s">
        <v>24</v>
      </c>
      <c r="B24" s="89">
        <f t="shared" si="0"/>
        <v>44868</v>
      </c>
      <c r="C24" s="90"/>
      <c r="D24" s="60"/>
      <c r="E24" s="61"/>
      <c r="F24" s="60">
        <v>4</v>
      </c>
      <c r="G24" s="61"/>
      <c r="H24" s="32">
        <f>IF(D24=Sheet2!B10,"",IF((D24+F24)&lt;&gt;0,(D24+F24), ""))</f>
        <v>4</v>
      </c>
      <c r="I24" s="18"/>
      <c r="J24" s="19" t="s">
        <v>24</v>
      </c>
      <c r="K24" s="89">
        <f t="shared" si="1"/>
        <v>44875</v>
      </c>
      <c r="L24" s="90"/>
      <c r="M24" s="60"/>
      <c r="N24" s="71"/>
      <c r="O24" s="60">
        <v>4</v>
      </c>
      <c r="P24" s="61"/>
      <c r="Q24" s="32">
        <f>IF(M24=Sheet2!B10,"",IF((M24+O24)&lt;&gt;0,(M24+O24), ""))</f>
        <v>4</v>
      </c>
    </row>
    <row r="25" spans="1:25" ht="16.5" customHeight="1" x14ac:dyDescent="0.25">
      <c r="A25" s="58" t="s">
        <v>60</v>
      </c>
      <c r="B25" s="89"/>
      <c r="C25" s="90"/>
      <c r="D25" s="105">
        <v>6</v>
      </c>
      <c r="E25" s="106"/>
      <c r="F25" s="103"/>
      <c r="G25" s="104"/>
      <c r="H25" s="32">
        <f>IF(D25=Sheet2!B10,"",IF((D25+F25)&lt;&gt;0,(D25+F25), ""))</f>
        <v>6</v>
      </c>
      <c r="I25" s="18"/>
      <c r="J25" s="58" t="s">
        <v>60</v>
      </c>
      <c r="K25" s="89"/>
      <c r="L25" s="90"/>
      <c r="M25" s="105">
        <v>6</v>
      </c>
      <c r="N25" s="106"/>
      <c r="O25" s="103"/>
      <c r="P25" s="104"/>
      <c r="Q25" s="32">
        <f>IF(M25=Sheet2!B10,"",IF((M25+O25)&lt;&gt;0,(M25+O25), ""))</f>
        <v>6</v>
      </c>
    </row>
    <row r="26" spans="1:25" hidden="1" x14ac:dyDescent="0.25">
      <c r="A26" s="59" t="s">
        <v>36</v>
      </c>
      <c r="B26" s="89"/>
      <c r="C26" s="90"/>
      <c r="D26" s="105"/>
      <c r="E26" s="106"/>
      <c r="F26" s="120"/>
      <c r="G26" s="106"/>
      <c r="H26" s="32" t="str">
        <f>IF(D26=Sheet2!B10,"",IF((D26+F26)&lt;&gt;0,(D26+F26), ""))</f>
        <v/>
      </c>
      <c r="I26" s="18"/>
      <c r="J26" s="59" t="s">
        <v>36</v>
      </c>
      <c r="K26" s="89"/>
      <c r="L26" s="90"/>
      <c r="M26" s="60"/>
      <c r="N26" s="61"/>
      <c r="O26" s="102"/>
      <c r="P26" s="61"/>
      <c r="Q26" s="32" t="str">
        <f>IF(M26=Sheet2!B10,"",IF((M26+O26)&lt;&gt;0,(M26+O26), ""))</f>
        <v/>
      </c>
    </row>
    <row r="27" spans="1:25" hidden="1" x14ac:dyDescent="0.25">
      <c r="A27" s="59" t="s">
        <v>37</v>
      </c>
      <c r="B27" s="89"/>
      <c r="C27" s="90"/>
      <c r="D27" s="105"/>
      <c r="E27" s="106"/>
      <c r="F27" s="120"/>
      <c r="G27" s="106"/>
      <c r="H27" s="32" t="str">
        <f>IF(D27=Sheet2!B10,"",IF((D27+F27)&lt;&gt;0,(D27+F27), ""))</f>
        <v/>
      </c>
      <c r="I27" s="18"/>
      <c r="J27" s="59" t="s">
        <v>37</v>
      </c>
      <c r="K27" s="89"/>
      <c r="L27" s="90"/>
      <c r="M27" s="60"/>
      <c r="N27" s="61"/>
      <c r="O27" s="102"/>
      <c r="P27" s="61"/>
      <c r="Q27" s="32" t="str">
        <f>IF(M27=Sheet2!B10,"",IF((M27+O27)&lt;&gt;0,(M27+O27), ""))</f>
        <v/>
      </c>
    </row>
    <row r="28" spans="1:25" ht="17.25" customHeight="1" x14ac:dyDescent="0.25">
      <c r="A28" s="58" t="s">
        <v>61</v>
      </c>
      <c r="B28" s="89"/>
      <c r="C28" s="90"/>
      <c r="D28" s="105"/>
      <c r="E28" s="106"/>
      <c r="F28" s="103"/>
      <c r="G28" s="104"/>
      <c r="H28" s="32" t="str">
        <f>IF(D28=Sheet2!B10,"",IF((D28+F28)&lt;&gt;0,(D28+F28), ""))</f>
        <v/>
      </c>
      <c r="I28" s="18"/>
      <c r="J28" s="58" t="s">
        <v>61</v>
      </c>
      <c r="K28" s="89"/>
      <c r="L28" s="90"/>
      <c r="M28" s="60"/>
      <c r="N28" s="61"/>
      <c r="O28" s="102"/>
      <c r="P28" s="61"/>
      <c r="Q28" s="32" t="str">
        <f>IF(M28=Sheet2!B10,"",IF((M28+O28)&lt;&gt;0,(M28+O28), ""))</f>
        <v/>
      </c>
    </row>
    <row r="29" spans="1:25" ht="16.5" thickBot="1" x14ac:dyDescent="0.3">
      <c r="A29" s="113" t="s">
        <v>38</v>
      </c>
      <c r="B29" s="114"/>
      <c r="C29" s="115"/>
      <c r="D29" s="107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=16+2x4+2x0+3x0</v>
      </c>
      <c r="E29" s="108"/>
      <c r="F29" s="108"/>
      <c r="G29" s="109"/>
      <c r="H29" s="33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24</v>
      </c>
      <c r="I29" s="18"/>
      <c r="J29" s="116" t="s">
        <v>38</v>
      </c>
      <c r="K29" s="114"/>
      <c r="L29" s="117"/>
      <c r="M29" s="107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=16+2x4+2x0+3x0</v>
      </c>
      <c r="N29" s="108"/>
      <c r="O29" s="108"/>
      <c r="P29" s="109"/>
      <c r="Q29" s="33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24</v>
      </c>
    </row>
    <row r="30" spans="1:25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5" ht="17.25" thickTop="1" thickBot="1" x14ac:dyDescent="0.3">
      <c r="A31" s="110" t="s">
        <v>39</v>
      </c>
      <c r="B31" s="111"/>
      <c r="C31" s="111"/>
      <c r="D31" s="111"/>
      <c r="E31" s="111"/>
      <c r="F31" s="111"/>
      <c r="G31" s="111"/>
      <c r="H31" s="112"/>
      <c r="I31" s="18"/>
      <c r="J31" s="110" t="s">
        <v>40</v>
      </c>
      <c r="K31" s="111"/>
      <c r="L31" s="111"/>
      <c r="M31" s="111"/>
      <c r="N31" s="111"/>
      <c r="O31" s="111"/>
      <c r="P31" s="111"/>
      <c r="Q31" s="112"/>
    </row>
    <row r="32" spans="1:25" s="37" customFormat="1" ht="39" thickTop="1" x14ac:dyDescent="0.2">
      <c r="A32" s="34" t="s">
        <v>30</v>
      </c>
      <c r="B32" s="118" t="s">
        <v>31</v>
      </c>
      <c r="C32" s="119"/>
      <c r="D32" s="70" t="s">
        <v>32</v>
      </c>
      <c r="E32" s="69"/>
      <c r="F32" s="68" t="s">
        <v>33</v>
      </c>
      <c r="G32" s="69"/>
      <c r="H32" s="35" t="s">
        <v>34</v>
      </c>
      <c r="I32" s="36"/>
      <c r="J32" s="34" t="s">
        <v>30</v>
      </c>
      <c r="K32" s="118" t="s">
        <v>31</v>
      </c>
      <c r="L32" s="119"/>
      <c r="M32" s="70" t="s">
        <v>32</v>
      </c>
      <c r="N32" s="69"/>
      <c r="O32" s="68" t="s">
        <v>33</v>
      </c>
      <c r="P32" s="69"/>
      <c r="Q32" s="35" t="s">
        <v>34</v>
      </c>
    </row>
    <row r="33" spans="1:17" x14ac:dyDescent="0.25">
      <c r="A33" s="19" t="s">
        <v>35</v>
      </c>
      <c r="B33" s="89">
        <f>K24+2</f>
        <v>44877</v>
      </c>
      <c r="C33" s="90"/>
      <c r="D33" s="60"/>
      <c r="E33" s="71"/>
      <c r="F33" s="60"/>
      <c r="G33" s="61"/>
      <c r="H33" s="32" t="str">
        <f>IF(D33=Sheet2!B10,"",IF((D33+F33)&lt;&gt;0,(D33+F33), ""))</f>
        <v/>
      </c>
      <c r="I33" s="20"/>
      <c r="J33" s="19" t="s">
        <v>35</v>
      </c>
      <c r="K33" s="89">
        <f>B38+2</f>
        <v>44884</v>
      </c>
      <c r="L33" s="90"/>
      <c r="M33" s="60"/>
      <c r="N33" s="61"/>
      <c r="O33" s="60"/>
      <c r="P33" s="61"/>
      <c r="Q33" s="32" t="str">
        <f>IF(M33=Sheet2!B10,"",IF((M33+O33)&lt;&gt;0,(M33+O33), ""))</f>
        <v/>
      </c>
    </row>
    <row r="34" spans="1:17" ht="15" customHeight="1" x14ac:dyDescent="0.25">
      <c r="A34" s="19" t="s">
        <v>20</v>
      </c>
      <c r="B34" s="89">
        <f>B33+1</f>
        <v>44878</v>
      </c>
      <c r="C34" s="90"/>
      <c r="D34" s="60"/>
      <c r="E34" s="61"/>
      <c r="F34" s="60"/>
      <c r="G34" s="61"/>
      <c r="H34" s="32" t="str">
        <f>IF(D34=Sheet2!B10,"",IF((D34+F34)&lt;&gt;0,(D34+F34), ""))</f>
        <v/>
      </c>
      <c r="I34" s="18"/>
      <c r="J34" s="19" t="s">
        <v>20</v>
      </c>
      <c r="K34" s="89">
        <f>K33+1</f>
        <v>44885</v>
      </c>
      <c r="L34" s="90"/>
      <c r="M34" s="60"/>
      <c r="N34" s="61"/>
      <c r="O34" s="60"/>
      <c r="P34" s="61"/>
      <c r="Q34" s="32" t="str">
        <f>IF(M34=Sheet2!B10,"",IF((M34+O34)&lt;&gt;0,(M34+O34), ""))</f>
        <v/>
      </c>
    </row>
    <row r="35" spans="1:17" ht="15" customHeight="1" x14ac:dyDescent="0.25">
      <c r="A35" s="19" t="s">
        <v>21</v>
      </c>
      <c r="B35" s="89">
        <f t="shared" ref="B35:B38" si="2">B34+1</f>
        <v>44879</v>
      </c>
      <c r="C35" s="90"/>
      <c r="D35" s="60">
        <v>4</v>
      </c>
      <c r="E35" s="61"/>
      <c r="F35" s="60"/>
      <c r="G35" s="61"/>
      <c r="H35" s="32">
        <f>IF(D35=Sheet2!B10,"",IF((D35+F35)&lt;&gt;0,(D35+F35), ""))</f>
        <v>4</v>
      </c>
      <c r="I35" s="18"/>
      <c r="J35" s="19" t="s">
        <v>21</v>
      </c>
      <c r="K35" s="89">
        <f t="shared" ref="K35:K38" si="3">K34+1</f>
        <v>44886</v>
      </c>
      <c r="L35" s="90"/>
      <c r="M35" s="60">
        <v>4</v>
      </c>
      <c r="N35" s="61"/>
      <c r="O35" s="60"/>
      <c r="P35" s="61"/>
      <c r="Q35" s="32">
        <f>IF(M35=Sheet2!B10,"",IF((M35+O35)&lt;&gt;0,(M35+O35), ""))</f>
        <v>4</v>
      </c>
    </row>
    <row r="36" spans="1:17" ht="15" customHeight="1" x14ac:dyDescent="0.25">
      <c r="A36" s="19" t="s">
        <v>22</v>
      </c>
      <c r="B36" s="89">
        <f t="shared" si="2"/>
        <v>44880</v>
      </c>
      <c r="C36" s="90"/>
      <c r="D36" s="60"/>
      <c r="E36" s="61"/>
      <c r="F36" s="60">
        <v>6</v>
      </c>
      <c r="G36" s="61"/>
      <c r="H36" s="32">
        <f>IF(D36=Sheet2!B10,"",IF((D36+F36)&lt;&gt;0,(D36+F36), ""))</f>
        <v>6</v>
      </c>
      <c r="I36" s="18"/>
      <c r="J36" s="19" t="s">
        <v>22</v>
      </c>
      <c r="K36" s="89">
        <f t="shared" si="3"/>
        <v>44887</v>
      </c>
      <c r="L36" s="90"/>
      <c r="M36" s="60"/>
      <c r="N36" s="61"/>
      <c r="O36" s="60">
        <v>6</v>
      </c>
      <c r="P36" s="61"/>
      <c r="Q36" s="32">
        <f>IF(M36=Sheet2!B10,"",IF((M36+O36)&lt;&gt;0,(M36+O36), ""))</f>
        <v>6</v>
      </c>
    </row>
    <row r="37" spans="1:17" ht="15" customHeight="1" x14ac:dyDescent="0.25">
      <c r="A37" s="19" t="s">
        <v>23</v>
      </c>
      <c r="B37" s="89">
        <f t="shared" si="2"/>
        <v>44881</v>
      </c>
      <c r="C37" s="90"/>
      <c r="D37" s="60"/>
      <c r="E37" s="61"/>
      <c r="F37" s="60"/>
      <c r="G37" s="61"/>
      <c r="H37" s="32" t="str">
        <f>IF(D37=Sheet2!B10,"",IF((D37+F37)&lt;&gt;0,(D37+F37), ""))</f>
        <v/>
      </c>
      <c r="I37" s="18"/>
      <c r="J37" s="19" t="s">
        <v>23</v>
      </c>
      <c r="K37" s="89">
        <f t="shared" si="3"/>
        <v>44888</v>
      </c>
      <c r="L37" s="90"/>
      <c r="M37" s="60"/>
      <c r="N37" s="61"/>
      <c r="O37" s="60"/>
      <c r="P37" s="61"/>
      <c r="Q37" s="32" t="str">
        <f>IF(M37=Sheet2!B10,"",IF((M37+O37)&lt;&gt;0,(M37+O37), ""))</f>
        <v/>
      </c>
    </row>
    <row r="38" spans="1:17" ht="15" customHeight="1" x14ac:dyDescent="0.25">
      <c r="A38" s="19" t="s">
        <v>24</v>
      </c>
      <c r="B38" s="89">
        <f t="shared" si="2"/>
        <v>44882</v>
      </c>
      <c r="C38" s="90"/>
      <c r="D38" s="60"/>
      <c r="E38" s="61"/>
      <c r="F38" s="60">
        <v>4</v>
      </c>
      <c r="G38" s="61"/>
      <c r="H38" s="32">
        <f>IF(D38=Sheet2!B10,"",IF((D38+F38)&lt;&gt;0,(D38+F38), ""))</f>
        <v>4</v>
      </c>
      <c r="I38" s="18"/>
      <c r="J38" s="19" t="s">
        <v>24</v>
      </c>
      <c r="K38" s="89">
        <f t="shared" si="3"/>
        <v>44889</v>
      </c>
      <c r="L38" s="90"/>
      <c r="M38" s="60"/>
      <c r="N38" s="61"/>
      <c r="O38" s="60">
        <v>4</v>
      </c>
      <c r="P38" s="61"/>
      <c r="Q38" s="32">
        <f>IF(M38=Sheet2!B10,"",IF((M38+O38)&lt;&gt;0,(M38+O38), ""))</f>
        <v>4</v>
      </c>
    </row>
    <row r="39" spans="1:17" ht="15" customHeight="1" x14ac:dyDescent="0.25">
      <c r="A39" s="58" t="s">
        <v>60</v>
      </c>
      <c r="B39" s="89"/>
      <c r="C39" s="90"/>
      <c r="D39" s="60">
        <v>6</v>
      </c>
      <c r="E39" s="61"/>
      <c r="F39" s="129"/>
      <c r="G39" s="130"/>
      <c r="H39" s="32">
        <f>IF(D39=Sheet2!B10,"",IF((D39+F39)&lt;&gt;0,(D39+F39), ""))</f>
        <v>6</v>
      </c>
      <c r="I39" s="18"/>
      <c r="J39" s="58" t="s">
        <v>60</v>
      </c>
      <c r="K39" s="89"/>
      <c r="L39" s="90"/>
      <c r="M39" s="105">
        <v>6</v>
      </c>
      <c r="N39" s="106"/>
      <c r="O39" s="103"/>
      <c r="P39" s="104"/>
      <c r="Q39" s="32">
        <f>IF(M39=Sheet2!B10,"",IF((M39+O39)&lt;&gt;0,(M39+O39), ""))</f>
        <v>6</v>
      </c>
    </row>
    <row r="40" spans="1:17" hidden="1" x14ac:dyDescent="0.25">
      <c r="A40" s="59" t="s">
        <v>36</v>
      </c>
      <c r="B40" s="89"/>
      <c r="C40" s="90"/>
      <c r="D40" s="60"/>
      <c r="E40" s="61"/>
      <c r="F40" s="102"/>
      <c r="G40" s="61"/>
      <c r="H40" s="32" t="str">
        <f>IF(D40=Sheet2!B10,"",IF((D40+F40)&lt;&gt;0,(D40+F40), ""))</f>
        <v/>
      </c>
      <c r="I40" s="18"/>
      <c r="J40" s="59" t="s">
        <v>36</v>
      </c>
      <c r="K40" s="89"/>
      <c r="L40" s="90"/>
      <c r="M40" s="60"/>
      <c r="N40" s="61"/>
      <c r="O40" s="102"/>
      <c r="P40" s="61"/>
      <c r="Q40" s="32" t="str">
        <f>IF(M40=Sheet2!B10,"",IF((M40+O40)&lt;&gt;0,(M40+O40), ""))</f>
        <v/>
      </c>
    </row>
    <row r="41" spans="1:17" hidden="1" x14ac:dyDescent="0.25">
      <c r="A41" s="59" t="s">
        <v>37</v>
      </c>
      <c r="B41" s="89"/>
      <c r="C41" s="90"/>
      <c r="D41" s="60"/>
      <c r="E41" s="61"/>
      <c r="F41" s="102"/>
      <c r="G41" s="61"/>
      <c r="H41" s="32" t="str">
        <f>IF(D41=Sheet2!B10,"",IF((D41+F41)&lt;&gt;0,(D41+F41), ""))</f>
        <v/>
      </c>
      <c r="I41" s="18"/>
      <c r="J41" s="59" t="s">
        <v>37</v>
      </c>
      <c r="K41" s="89"/>
      <c r="L41" s="90"/>
      <c r="M41" s="60"/>
      <c r="N41" s="61"/>
      <c r="O41" s="102"/>
      <c r="P41" s="61"/>
      <c r="Q41" s="32" t="str">
        <f>IF(M41=Sheet2!B10,"",IF((M41+O41)&lt;&gt;0,(M41+O41), ""))</f>
        <v/>
      </c>
    </row>
    <row r="42" spans="1:17" ht="15.75" customHeight="1" x14ac:dyDescent="0.25">
      <c r="A42" s="58" t="s">
        <v>61</v>
      </c>
      <c r="B42" s="89"/>
      <c r="C42" s="90"/>
      <c r="D42" s="60"/>
      <c r="E42" s="61"/>
      <c r="F42" s="129"/>
      <c r="G42" s="130"/>
      <c r="H42" s="32" t="str">
        <f>IF(D42=Sheet2!B10,"",IF((D42+F42)&lt;&gt;0,(D42+F42), ""))</f>
        <v/>
      </c>
      <c r="I42" s="18"/>
      <c r="J42" s="58" t="s">
        <v>61</v>
      </c>
      <c r="K42" s="89"/>
      <c r="L42" s="90"/>
      <c r="M42" s="60"/>
      <c r="N42" s="61"/>
      <c r="O42" s="129"/>
      <c r="P42" s="130"/>
      <c r="Q42" s="32" t="str">
        <f>IF(M42=Sheet2!B10,"",IF((M42+O42)&lt;&gt;0,(M42+O42), ""))</f>
        <v/>
      </c>
    </row>
    <row r="43" spans="1:17" ht="16.5" thickBot="1" x14ac:dyDescent="0.3">
      <c r="A43" s="113" t="s">
        <v>38</v>
      </c>
      <c r="B43" s="114"/>
      <c r="C43" s="115"/>
      <c r="D43" s="107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=16+2x4+2x0+3x0</v>
      </c>
      <c r="E43" s="108"/>
      <c r="F43" s="108"/>
      <c r="G43" s="109"/>
      <c r="H43" s="33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24</v>
      </c>
      <c r="I43" s="18"/>
      <c r="J43" s="113" t="s">
        <v>38</v>
      </c>
      <c r="K43" s="114"/>
      <c r="L43" s="115"/>
      <c r="M43" s="107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=16+2x4+2x0+3x0</v>
      </c>
      <c r="N43" s="108"/>
      <c r="O43" s="108"/>
      <c r="P43" s="109"/>
      <c r="Q43" s="33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24</v>
      </c>
    </row>
    <row r="44" spans="1:17" ht="17.25" thickTop="1" thickBot="1" x14ac:dyDescent="0.3">
      <c r="A44" s="55"/>
      <c r="B44" s="55"/>
      <c r="C44" s="55"/>
      <c r="D44" s="56"/>
      <c r="E44" s="56"/>
      <c r="F44" s="56"/>
      <c r="G44" s="56"/>
      <c r="H44" s="57"/>
      <c r="I44" s="18"/>
      <c r="J44" s="55"/>
      <c r="K44" s="55"/>
      <c r="L44" s="55"/>
      <c r="M44" s="56"/>
      <c r="N44" s="56"/>
      <c r="O44" s="56"/>
      <c r="P44" s="56"/>
      <c r="Q44" s="57"/>
    </row>
    <row r="45" spans="1:17" ht="17.25" thickTop="1" thickBot="1" x14ac:dyDescent="0.3">
      <c r="A45" s="110" t="s">
        <v>59</v>
      </c>
      <c r="B45" s="111"/>
      <c r="C45" s="111"/>
      <c r="D45" s="111"/>
      <c r="E45" s="111"/>
      <c r="F45" s="111"/>
      <c r="G45" s="111"/>
      <c r="H45" s="112"/>
      <c r="I45" s="18"/>
      <c r="J45" s="55"/>
      <c r="K45" s="55"/>
      <c r="L45" s="55"/>
      <c r="M45" s="56"/>
      <c r="N45" s="56"/>
      <c r="O45" s="56"/>
      <c r="P45" s="56"/>
      <c r="Q45" s="57"/>
    </row>
    <row r="46" spans="1:17" ht="39" thickTop="1" x14ac:dyDescent="0.25">
      <c r="A46" s="34" t="s">
        <v>30</v>
      </c>
      <c r="B46" s="118" t="s">
        <v>31</v>
      </c>
      <c r="C46" s="119"/>
      <c r="D46" s="70" t="s">
        <v>32</v>
      </c>
      <c r="E46" s="69"/>
      <c r="F46" s="68" t="s">
        <v>33</v>
      </c>
      <c r="G46" s="69"/>
      <c r="H46" s="35" t="s">
        <v>34</v>
      </c>
      <c r="I46" s="18"/>
      <c r="J46" s="55"/>
      <c r="K46" s="55"/>
      <c r="L46" s="55"/>
      <c r="M46" s="56"/>
      <c r="N46" s="56"/>
      <c r="O46" s="56"/>
      <c r="P46" s="56"/>
      <c r="Q46" s="57"/>
    </row>
    <row r="47" spans="1:17" x14ac:dyDescent="0.25">
      <c r="A47" s="19" t="s">
        <v>35</v>
      </c>
      <c r="B47" s="89">
        <f>K38+2</f>
        <v>44891</v>
      </c>
      <c r="C47" s="90"/>
      <c r="D47" s="60"/>
      <c r="E47" s="61"/>
      <c r="F47" s="60"/>
      <c r="G47" s="61"/>
      <c r="H47" s="32" t="str">
        <f>IF(D47=Sheet2!B24,"",IF((D47+F47)&lt;&gt;0,(D47+F47), ""))</f>
        <v/>
      </c>
      <c r="I47" s="18"/>
      <c r="J47" s="55"/>
      <c r="K47" s="55"/>
      <c r="L47" s="55"/>
      <c r="M47" s="56"/>
      <c r="N47" s="56"/>
      <c r="O47" s="56"/>
      <c r="P47" s="56"/>
      <c r="Q47" s="57"/>
    </row>
    <row r="48" spans="1:17" x14ac:dyDescent="0.25">
      <c r="A48" s="19" t="s">
        <v>20</v>
      </c>
      <c r="B48" s="89">
        <f>B47+1</f>
        <v>44892</v>
      </c>
      <c r="C48" s="90"/>
      <c r="D48" s="60"/>
      <c r="E48" s="61"/>
      <c r="F48" s="60"/>
      <c r="G48" s="61"/>
      <c r="H48" s="32" t="str">
        <f>IF(D48=Sheet2!B24,"",IF((D48+F48)&lt;&gt;0,(D48+F48), ""))</f>
        <v/>
      </c>
      <c r="I48" s="18"/>
      <c r="J48" s="55"/>
      <c r="K48" s="55"/>
      <c r="L48" s="55"/>
      <c r="M48" s="56"/>
      <c r="N48" s="56"/>
      <c r="O48" s="56"/>
      <c r="P48" s="56"/>
      <c r="Q48" s="57"/>
    </row>
    <row r="49" spans="1:17" x14ac:dyDescent="0.25">
      <c r="A49" s="19" t="s">
        <v>21</v>
      </c>
      <c r="B49" s="89">
        <f t="shared" ref="B49:B52" si="4">B48+1</f>
        <v>44893</v>
      </c>
      <c r="C49" s="90"/>
      <c r="D49" s="60">
        <v>4</v>
      </c>
      <c r="E49" s="61"/>
      <c r="F49" s="60"/>
      <c r="G49" s="61"/>
      <c r="H49" s="32">
        <f>IF(D49=Sheet2!B24,"",IF((D49+F49)&lt;&gt;0,(D49+F49), ""))</f>
        <v>4</v>
      </c>
      <c r="I49" s="18"/>
      <c r="J49" s="55"/>
      <c r="K49" s="55"/>
      <c r="L49" s="55"/>
      <c r="M49" s="56"/>
      <c r="N49" s="56"/>
      <c r="O49" s="56"/>
      <c r="P49" s="56"/>
      <c r="Q49" s="57"/>
    </row>
    <row r="50" spans="1:17" x14ac:dyDescent="0.25">
      <c r="A50" s="19" t="s">
        <v>22</v>
      </c>
      <c r="B50" s="89">
        <f t="shared" si="4"/>
        <v>44894</v>
      </c>
      <c r="C50" s="90"/>
      <c r="D50" s="60"/>
      <c r="E50" s="61"/>
      <c r="F50" s="60">
        <v>6</v>
      </c>
      <c r="G50" s="61"/>
      <c r="H50" s="32" t="str">
        <f>IF(D50=Sheet2!B24,"",IF((D50+F50)&lt;&gt;0,(D50+F50), ""))</f>
        <v/>
      </c>
      <c r="I50" s="18"/>
      <c r="J50" s="55"/>
      <c r="K50" s="55"/>
      <c r="L50" s="55"/>
      <c r="M50" s="56"/>
      <c r="N50" s="56"/>
      <c r="O50" s="56"/>
      <c r="P50" s="56"/>
      <c r="Q50" s="57"/>
    </row>
    <row r="51" spans="1:17" x14ac:dyDescent="0.25">
      <c r="A51" s="19" t="s">
        <v>23</v>
      </c>
      <c r="B51" s="89">
        <f t="shared" si="4"/>
        <v>44895</v>
      </c>
      <c r="C51" s="90"/>
      <c r="D51" s="60"/>
      <c r="E51" s="61"/>
      <c r="F51" s="60"/>
      <c r="G51" s="61"/>
      <c r="H51" s="32" t="str">
        <f>IF(D51=Sheet2!B24,"",IF((D51+F51)&lt;&gt;0,(D51+F51), ""))</f>
        <v/>
      </c>
      <c r="I51" s="18"/>
      <c r="J51" s="55"/>
      <c r="K51" s="55"/>
      <c r="L51" s="55"/>
      <c r="M51" s="56"/>
      <c r="N51" s="56"/>
      <c r="O51" s="56"/>
      <c r="P51" s="56"/>
      <c r="Q51" s="57"/>
    </row>
    <row r="52" spans="1:17" x14ac:dyDescent="0.25">
      <c r="A52" s="19" t="s">
        <v>24</v>
      </c>
      <c r="B52" s="89">
        <f t="shared" si="4"/>
        <v>44896</v>
      </c>
      <c r="C52" s="90"/>
      <c r="D52" s="60"/>
      <c r="E52" s="61"/>
      <c r="F52" s="60">
        <v>4</v>
      </c>
      <c r="G52" s="61"/>
      <c r="H52" s="32" t="str">
        <f>IF(D52=Sheet2!B24,"",IF((D52+F52)&lt;&gt;0,(D52+F52), ""))</f>
        <v/>
      </c>
      <c r="I52" s="18"/>
      <c r="J52" s="55"/>
      <c r="K52" s="55"/>
      <c r="L52" s="55"/>
      <c r="M52" s="56"/>
      <c r="N52" s="56"/>
      <c r="O52" s="56"/>
      <c r="P52" s="56"/>
      <c r="Q52" s="57"/>
    </row>
    <row r="53" spans="1:17" ht="15.75" customHeight="1" x14ac:dyDescent="0.25">
      <c r="A53" s="58" t="s">
        <v>60</v>
      </c>
      <c r="B53" s="89"/>
      <c r="C53" s="90"/>
      <c r="D53" s="105">
        <v>6</v>
      </c>
      <c r="E53" s="106"/>
      <c r="F53" s="103"/>
      <c r="G53" s="104"/>
      <c r="H53" s="32">
        <f>IF(D53=Sheet2!B24,"",IF((D53+F53)&lt;&gt;0,(D53+F53), ""))</f>
        <v>6</v>
      </c>
      <c r="I53" s="18"/>
      <c r="J53" s="55"/>
      <c r="K53" s="55"/>
      <c r="L53" s="55"/>
      <c r="M53" s="56"/>
      <c r="N53" s="56"/>
      <c r="O53" s="56"/>
      <c r="P53" s="56"/>
      <c r="Q53" s="57"/>
    </row>
    <row r="54" spans="1:17" hidden="1" x14ac:dyDescent="0.25">
      <c r="A54" s="59" t="s">
        <v>36</v>
      </c>
      <c r="B54" s="89"/>
      <c r="C54" s="90"/>
      <c r="D54" s="60"/>
      <c r="E54" s="61"/>
      <c r="F54" s="102"/>
      <c r="G54" s="61"/>
      <c r="H54" s="32" t="str">
        <f>IF(D54=Sheet2!B24,"",IF((D54+F54)&lt;&gt;0,(D54+F54), ""))</f>
        <v/>
      </c>
      <c r="I54" s="18"/>
      <c r="J54" s="55"/>
      <c r="K54" s="55"/>
      <c r="L54" s="55"/>
      <c r="M54" s="56"/>
      <c r="N54" s="56"/>
      <c r="O54" s="56"/>
      <c r="P54" s="56"/>
      <c r="Q54" s="57"/>
    </row>
    <row r="55" spans="1:17" hidden="1" x14ac:dyDescent="0.25">
      <c r="A55" s="59" t="s">
        <v>37</v>
      </c>
      <c r="B55" s="89"/>
      <c r="C55" s="90"/>
      <c r="D55" s="60"/>
      <c r="E55" s="61"/>
      <c r="F55" s="102"/>
      <c r="G55" s="61"/>
      <c r="H55" s="32" t="str">
        <f>IF(D55=Sheet2!B24,"",IF((D55+F55)&lt;&gt;0,(D55+F55), ""))</f>
        <v/>
      </c>
      <c r="I55" s="18"/>
      <c r="J55" s="55"/>
      <c r="K55" s="55"/>
      <c r="L55" s="55"/>
      <c r="M55" s="56"/>
      <c r="N55" s="56"/>
      <c r="O55" s="56"/>
      <c r="P55" s="56"/>
      <c r="Q55" s="57"/>
    </row>
    <row r="56" spans="1:17" ht="17.25" customHeight="1" x14ac:dyDescent="0.25">
      <c r="A56" s="58" t="s">
        <v>61</v>
      </c>
      <c r="B56" s="89"/>
      <c r="C56" s="90"/>
      <c r="D56" s="60"/>
      <c r="E56" s="61"/>
      <c r="F56" s="129"/>
      <c r="G56" s="130"/>
      <c r="H56" s="32" t="str">
        <f>IF(D56=Sheet2!B24,"",IF((D56+F56)&lt;&gt;0,(D56+F56), ""))</f>
        <v/>
      </c>
      <c r="I56" s="18"/>
      <c r="J56" s="55"/>
      <c r="K56" s="55"/>
      <c r="L56" s="55"/>
      <c r="M56" s="56"/>
      <c r="N56" s="56"/>
      <c r="O56" s="56"/>
      <c r="P56" s="56"/>
      <c r="Q56" s="57"/>
    </row>
    <row r="57" spans="1:17" ht="16.5" thickBot="1" x14ac:dyDescent="0.3">
      <c r="A57" s="113" t="s">
        <v>38</v>
      </c>
      <c r="B57" s="114"/>
      <c r="C57" s="115"/>
      <c r="D57" s="107" t="str">
        <f>"="&amp;IF(SUM(F47:F56,D53,D56)&lt;&gt;0,SUM(F47:F56,D53,D56),0)&amp;"+"&amp;"2x"&amp;IF(SUM(D47:D52)&lt;&gt;0,SUM(D47:D52),0)&amp;"+"&amp;"2x"&amp;IF(AND(D54&lt;&gt;0,D54&lt;&gt;Sheet2!B24),D54,0) &amp; "+"&amp; "3x" &amp; IF(AND(D55&lt;&gt;0,D55&lt;&gt;Sheet2!B24),D55,0)</f>
        <v>=16+2x4+2x0+3x0</v>
      </c>
      <c r="E57" s="108"/>
      <c r="F57" s="108"/>
      <c r="G57" s="109"/>
      <c r="H57" s="33">
        <f>IF(2*IF(SUM(D47:D52)&lt;&gt;0,SUM(D47:D52),0)+IF(SUM(F47:F56)&lt;&gt;0,SUM(F47:F56),0)+IF(SUM(D53,D56)&lt;&gt;0,SUM(D53,D56),0)+IF(AND(D54&lt;&gt;"", D54&lt;&gt;Sheet2!B24),D54,0)*2+IF(AND(D55&lt;&gt;"", D55&lt;&gt;Sheet2!B24),D55,0)*3&lt;=P19,0,2*IF(SUM(D47:D52)&lt;&gt;0,SUM(D47:D52),0)+IF(SUM(F47:F56)&lt;&gt;0,SUM(F47:F56),0)+IF(SUM(D53,D56)&lt;&gt;0,SUM(D53,D56),0)+IF(AND(D54&lt;&gt;"", D54&lt;&gt;Sheet2!B24),D54,0)*2+IF(AND(D55&lt;&gt;"", D55&lt;&gt;Sheet2!B24),D55,0)*3)</f>
        <v>24</v>
      </c>
      <c r="I57" s="18"/>
      <c r="J57" s="55"/>
      <c r="K57" s="55"/>
      <c r="L57" s="55"/>
      <c r="M57" s="56"/>
      <c r="N57" s="56"/>
      <c r="O57" s="56"/>
      <c r="P57" s="56"/>
      <c r="Q57" s="57"/>
    </row>
    <row r="58" spans="1:17" ht="9.75" customHeight="1" thickTop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6.5" thickBot="1" x14ac:dyDescent="0.3">
      <c r="A59" s="123" t="str">
        <f>"کۆی گشتی کاتژمێرەکان : [" &amp; SUM(H29,Q29,H43,Q43,H57) &amp; "] کاتژمێر"</f>
        <v>کۆی گشتی کاتژمێرەکان : [120] کاتژمێر</v>
      </c>
      <c r="B59" s="123"/>
      <c r="C59" s="123"/>
      <c r="D59" s="123"/>
      <c r="E59" s="123"/>
      <c r="F59" s="123"/>
      <c r="G59" s="123"/>
      <c r="H59" s="21"/>
      <c r="I59" s="123" t="str">
        <f>"کۆی کاتژمێرەکانی زێدەکی :[" &amp; SUM(H29,Q29,H43,Q43,H57) - (IF(H29=0,0,P5)+IF(Q29=0,0,P5)+IF(H43=0,0,P5)+IF(Q43=0,0,P5)+IF(H57=0,0,P5)) &amp; "] کاتژمێر"</f>
        <v>کۆی کاتژمێرەکانی زێدەکی :[60] کاتژمێر</v>
      </c>
      <c r="J59" s="123"/>
      <c r="K59" s="123"/>
      <c r="L59" s="123"/>
      <c r="M59" s="123"/>
      <c r="N59" s="123"/>
      <c r="O59" s="123"/>
      <c r="P59" s="21"/>
      <c r="Q59" s="21"/>
    </row>
    <row r="60" spans="1:17" ht="17.25" thickTop="1" thickBot="1" x14ac:dyDescent="0.3">
      <c r="A60" s="123" t="str">
        <f>"کۆی کاتژمێرەکانی نیساب :[" &amp;IF(H29=0,0,P5)+IF(Q29=0,0,P5)+IF(H43=0,0,P5)+IF(Q43=0,0,P5)+IF(H57=0,0,P5) &amp; "] کاتژمێر"</f>
        <v>کۆی کاتژمێرەکانی نیساب :[60] کاتژمێر</v>
      </c>
      <c r="B60" s="123"/>
      <c r="C60" s="123"/>
      <c r="D60" s="123"/>
      <c r="E60" s="123"/>
      <c r="F60" s="123"/>
      <c r="G60" s="123"/>
      <c r="H60" s="21"/>
      <c r="I60" s="124" t="s">
        <v>41</v>
      </c>
      <c r="J60" s="124"/>
      <c r="K60" s="124"/>
      <c r="L60" s="127">
        <f>IF(C5=Sheet2!A2,4500,IF(C5=Sheet2!A3,5500,IF(C5=Sheet2!A4,6500,IF(C5=Sheet2!A1,4000,7500))))</f>
        <v>4500</v>
      </c>
      <c r="M60" s="127"/>
      <c r="N60" s="22" t="s">
        <v>42</v>
      </c>
      <c r="O60" s="21"/>
      <c r="P60" s="21"/>
      <c r="Q60" s="21"/>
    </row>
    <row r="61" spans="1:17" ht="17.25" thickTop="1" thickBot="1" x14ac:dyDescent="0.3">
      <c r="A61" s="12"/>
      <c r="B61" s="12"/>
      <c r="C61" s="12"/>
      <c r="D61" s="12"/>
      <c r="E61" s="12"/>
      <c r="F61" s="12"/>
      <c r="G61" s="12"/>
      <c r="H61" s="21"/>
      <c r="I61" s="125" t="s">
        <v>43</v>
      </c>
      <c r="J61" s="125"/>
      <c r="K61" s="125"/>
      <c r="L61" s="128">
        <f>L60*(SUM(H29,Q29,H43,Q43,H57)-(IF(H29=0,0,P5)+IF(Q29=0,0,P5)+IF(H43=0,0,P5)+IF(Q43=0,0,P5)+IF(H57=0,0,P5)))</f>
        <v>270000</v>
      </c>
      <c r="M61" s="128"/>
      <c r="N61" s="22" t="s">
        <v>42</v>
      </c>
      <c r="O61" s="21"/>
      <c r="P61" s="21"/>
      <c r="Q61" s="21"/>
    </row>
    <row r="62" spans="1:17" ht="46.5" customHeight="1" thickTop="1" x14ac:dyDescent="0.25">
      <c r="A62" s="12"/>
      <c r="B62" s="12"/>
      <c r="C62" s="12"/>
      <c r="D62" s="12"/>
      <c r="E62" s="12"/>
      <c r="F62" s="12"/>
      <c r="G62" s="12"/>
      <c r="H62" s="21"/>
      <c r="I62" s="23"/>
      <c r="J62" s="23"/>
      <c r="K62" s="23"/>
      <c r="L62" s="24"/>
      <c r="M62" s="25"/>
      <c r="N62" s="21"/>
      <c r="O62" s="21"/>
      <c r="P62" s="21"/>
      <c r="Q62" s="21"/>
    </row>
    <row r="63" spans="1:17" x14ac:dyDescent="0.25">
      <c r="A63" s="126"/>
      <c r="B63" s="126"/>
      <c r="C63" s="126"/>
      <c r="D63" s="8"/>
      <c r="E63" s="5"/>
      <c r="F63" s="5"/>
      <c r="G63" s="122" t="s">
        <v>44</v>
      </c>
      <c r="H63" s="122"/>
      <c r="I63" s="122"/>
      <c r="J63" s="122"/>
      <c r="K63" s="4"/>
      <c r="L63" s="4"/>
      <c r="M63" s="121" t="s">
        <v>45</v>
      </c>
      <c r="N63" s="121"/>
      <c r="O63" s="121"/>
      <c r="P63" s="4"/>
      <c r="Q63" s="4"/>
    </row>
    <row r="64" spans="1:17" x14ac:dyDescent="0.25">
      <c r="A64" s="126"/>
      <c r="B64" s="126"/>
      <c r="C64" s="126"/>
      <c r="D64" s="8"/>
      <c r="E64" s="5"/>
      <c r="F64" s="5"/>
      <c r="G64" s="122" t="s">
        <v>46</v>
      </c>
      <c r="H64" s="122"/>
      <c r="I64" s="122"/>
      <c r="J64" s="122"/>
      <c r="K64" s="4"/>
      <c r="L64" s="4"/>
      <c r="M64" s="121" t="s">
        <v>47</v>
      </c>
      <c r="N64" s="121"/>
      <c r="O64" s="121"/>
      <c r="P64" s="4"/>
      <c r="Q64" s="4"/>
    </row>
    <row r="65" spans="1:17" ht="41.25" customHeight="1" x14ac:dyDescent="0.25">
      <c r="A65" s="45"/>
      <c r="B65" s="45"/>
      <c r="C65" s="45"/>
      <c r="D65" s="8"/>
      <c r="E65" s="44"/>
      <c r="F65" s="44"/>
      <c r="G65" s="44"/>
      <c r="H65" s="44"/>
      <c r="I65" s="4"/>
      <c r="J65" s="43"/>
      <c r="K65" s="43"/>
      <c r="L65" s="43"/>
      <c r="M65" s="43"/>
      <c r="N65" s="43"/>
      <c r="O65" s="3"/>
      <c r="P65" s="4"/>
      <c r="Q65" s="4"/>
    </row>
    <row r="66" spans="1:17" ht="14.25" customHeight="1" x14ac:dyDescent="0.25">
      <c r="A66" s="137" t="str">
        <f>C4</f>
        <v>سجى عطاءالله محمد</v>
      </c>
      <c r="B66" s="42"/>
      <c r="C66" s="42"/>
      <c r="D66" s="8"/>
      <c r="E66" s="5"/>
      <c r="F66" s="5"/>
      <c r="G66" s="122" t="s">
        <v>57</v>
      </c>
      <c r="H66" s="122"/>
      <c r="I66" s="122"/>
      <c r="J66" s="122"/>
      <c r="K66" s="6"/>
      <c r="L66" s="6"/>
      <c r="M66" s="121" t="s">
        <v>48</v>
      </c>
      <c r="N66" s="121"/>
      <c r="O66" s="121"/>
      <c r="P66" s="4"/>
      <c r="Q66" s="4"/>
    </row>
    <row r="67" spans="1:17" ht="14.25" customHeight="1" x14ac:dyDescent="0.25">
      <c r="A67" s="126" t="s">
        <v>49</v>
      </c>
      <c r="B67" s="126"/>
      <c r="C67" s="126"/>
      <c r="D67" s="8"/>
      <c r="E67" s="5"/>
      <c r="F67" s="5"/>
      <c r="G67" s="122" t="s">
        <v>50</v>
      </c>
      <c r="H67" s="122"/>
      <c r="I67" s="122"/>
      <c r="J67" s="122"/>
      <c r="K67" s="6"/>
      <c r="L67" s="6"/>
      <c r="M67" s="121" t="s">
        <v>51</v>
      </c>
      <c r="N67" s="121"/>
      <c r="O67" s="121"/>
      <c r="P67" s="4"/>
      <c r="Q67" s="4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mergeCells count="274">
    <mergeCell ref="B9:I9"/>
    <mergeCell ref="B10:M10"/>
    <mergeCell ref="B12:I12"/>
    <mergeCell ref="B55:C55"/>
    <mergeCell ref="D55:E55"/>
    <mergeCell ref="F55:G55"/>
    <mergeCell ref="B56:C56"/>
    <mergeCell ref="D56:E56"/>
    <mergeCell ref="F56:G56"/>
    <mergeCell ref="A57:C57"/>
    <mergeCell ref="D57:G57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A45:H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O41:P41"/>
    <mergeCell ref="D43:G43"/>
    <mergeCell ref="M42:N42"/>
    <mergeCell ref="O42:P42"/>
    <mergeCell ref="M41:N41"/>
    <mergeCell ref="F39:G39"/>
    <mergeCell ref="O39:P39"/>
    <mergeCell ref="D32:E32"/>
    <mergeCell ref="A14:C15"/>
    <mergeCell ref="D34:E34"/>
    <mergeCell ref="D35:E35"/>
    <mergeCell ref="F33:G33"/>
    <mergeCell ref="F32:G32"/>
    <mergeCell ref="F34:G34"/>
    <mergeCell ref="D33:E33"/>
    <mergeCell ref="O37:P37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O38:P38"/>
    <mergeCell ref="K24:L24"/>
    <mergeCell ref="K39:L39"/>
    <mergeCell ref="B38:C38"/>
    <mergeCell ref="M37:N37"/>
    <mergeCell ref="F27:G27"/>
    <mergeCell ref="M27:N27"/>
    <mergeCell ref="M24:N24"/>
    <mergeCell ref="M67:O67"/>
    <mergeCell ref="G67:J67"/>
    <mergeCell ref="A59:G59"/>
    <mergeCell ref="A60:G60"/>
    <mergeCell ref="I59:O59"/>
    <mergeCell ref="I60:K60"/>
    <mergeCell ref="I61:K61"/>
    <mergeCell ref="A67:C67"/>
    <mergeCell ref="L60:M60"/>
    <mergeCell ref="L61:M61"/>
    <mergeCell ref="A64:C64"/>
    <mergeCell ref="M64:O64"/>
    <mergeCell ref="G64:J64"/>
    <mergeCell ref="G66:J66"/>
    <mergeCell ref="M66:O66"/>
    <mergeCell ref="A63:C63"/>
    <mergeCell ref="M63:O63"/>
    <mergeCell ref="G63:J63"/>
    <mergeCell ref="B39:C39"/>
    <mergeCell ref="O32:P32"/>
    <mergeCell ref="F23:G23"/>
    <mergeCell ref="F24:G24"/>
    <mergeCell ref="D23:E23"/>
    <mergeCell ref="D24:E24"/>
    <mergeCell ref="D25:E25"/>
    <mergeCell ref="F25:G25"/>
    <mergeCell ref="D26:E26"/>
    <mergeCell ref="F26:G26"/>
    <mergeCell ref="K36:L36"/>
    <mergeCell ref="D39:E39"/>
    <mergeCell ref="K32:L32"/>
    <mergeCell ref="K34:L34"/>
    <mergeCell ref="M38:N38"/>
    <mergeCell ref="O36:P36"/>
    <mergeCell ref="B34:C34"/>
    <mergeCell ref="F35:G35"/>
    <mergeCell ref="M32:N32"/>
    <mergeCell ref="B32:C32"/>
    <mergeCell ref="B35:C35"/>
    <mergeCell ref="B36:C36"/>
    <mergeCell ref="B37:C37"/>
    <mergeCell ref="B33:C33"/>
    <mergeCell ref="D36:E36"/>
    <mergeCell ref="F36:G36"/>
    <mergeCell ref="K33:L33"/>
    <mergeCell ref="M39:N39"/>
    <mergeCell ref="F38:G38"/>
    <mergeCell ref="D38:E38"/>
    <mergeCell ref="K37:L37"/>
    <mergeCell ref="K38:L38"/>
    <mergeCell ref="D37:E37"/>
    <mergeCell ref="F37:G37"/>
    <mergeCell ref="M36:N36"/>
    <mergeCell ref="O27:P27"/>
    <mergeCell ref="D27:E27"/>
    <mergeCell ref="M35:N35"/>
    <mergeCell ref="O33:P33"/>
    <mergeCell ref="M33:N33"/>
    <mergeCell ref="K27:L27"/>
    <mergeCell ref="M28:N28"/>
    <mergeCell ref="O35:P35"/>
    <mergeCell ref="O34:P34"/>
    <mergeCell ref="M34:N34"/>
    <mergeCell ref="O28:P28"/>
    <mergeCell ref="K35:L35"/>
    <mergeCell ref="D29:G29"/>
    <mergeCell ref="M29:P29"/>
    <mergeCell ref="K28:L28"/>
    <mergeCell ref="A31:H31"/>
    <mergeCell ref="A29:C29"/>
    <mergeCell ref="J29:L29"/>
    <mergeCell ref="J12:M12"/>
    <mergeCell ref="M21:N21"/>
    <mergeCell ref="M22:N22"/>
    <mergeCell ref="T8:U8"/>
    <mergeCell ref="T9:U9"/>
    <mergeCell ref="T10:U10"/>
    <mergeCell ref="M26:N26"/>
    <mergeCell ref="O26:P26"/>
    <mergeCell ref="O19:P19"/>
    <mergeCell ref="O21:P21"/>
    <mergeCell ref="K23:L23"/>
    <mergeCell ref="O25:P25"/>
    <mergeCell ref="K20:L20"/>
    <mergeCell ref="K21:L21"/>
    <mergeCell ref="K19:L19"/>
    <mergeCell ref="K26:L26"/>
    <mergeCell ref="K22:L22"/>
    <mergeCell ref="O22:P22"/>
    <mergeCell ref="O20:P20"/>
    <mergeCell ref="K25:L25"/>
    <mergeCell ref="M25:N25"/>
    <mergeCell ref="M23:N23"/>
    <mergeCell ref="O23:P23"/>
    <mergeCell ref="P12:Q12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F22:G22"/>
    <mergeCell ref="A17:H17"/>
    <mergeCell ref="B18:C18"/>
    <mergeCell ref="B20:C20"/>
    <mergeCell ref="B21:C21"/>
    <mergeCell ref="B22:C22"/>
    <mergeCell ref="D19:E19"/>
    <mergeCell ref="B19:C19"/>
    <mergeCell ref="D22:E22"/>
    <mergeCell ref="D18:E18"/>
    <mergeCell ref="F19:G19"/>
    <mergeCell ref="D20:E20"/>
    <mergeCell ref="D21:E21"/>
    <mergeCell ref="O24:P24"/>
    <mergeCell ref="D7:E7"/>
    <mergeCell ref="M5:O5"/>
    <mergeCell ref="P8:Q8"/>
    <mergeCell ref="P9:Q9"/>
    <mergeCell ref="C5:F5"/>
    <mergeCell ref="O18:P18"/>
    <mergeCell ref="F18:G18"/>
    <mergeCell ref="M18:N18"/>
    <mergeCell ref="M20:N20"/>
    <mergeCell ref="B7:C7"/>
    <mergeCell ref="D15:E15"/>
    <mergeCell ref="F14:Q14"/>
    <mergeCell ref="F15:Q15"/>
    <mergeCell ref="M19:N19"/>
    <mergeCell ref="J17:Q17"/>
    <mergeCell ref="D14:E14"/>
    <mergeCell ref="P7:Q7"/>
    <mergeCell ref="K18:L18"/>
    <mergeCell ref="P10:Q10"/>
    <mergeCell ref="P11:Q11"/>
    <mergeCell ref="N12:O12"/>
  </mergeCells>
  <dataValidations count="5">
    <dataValidation type="list" allowBlank="1" showInputMessage="1" showErrorMessage="1" sqref="Q19:Q28 O39:O42 H19:H28 H33:H42 F39:F42 F25:F28 O25:O28 Q33:Q42 F53:F56 H47:H56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allowBlank="1" showInputMessage="1" showErrorMessage="1" sqref="K39:L42 B53:C56" xr:uid="{00000000-0002-0000-0000-000004000000}">
      <formula1>list4</formula1>
    </dataValidation>
  </dataValidations>
  <printOptions horizontalCentered="1" verticalCentered="1"/>
  <pageMargins left="0" right="0" top="0" bottom="0" header="0" footer="0"/>
  <pageSetup paperSize="9" scale="7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3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D19:E19</xm:sqref>
        </x14:conditionalFormatting>
        <x14:conditionalFormatting xmlns:xm="http://schemas.microsoft.com/office/excel/2006/main">
          <x14:cfRule type="expression" priority="178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62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61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59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58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57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56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55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54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53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52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51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35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34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33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32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31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30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129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115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14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113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12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11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110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09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108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94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93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92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91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0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89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8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63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2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51" id="{2A36DCB2-6F89-4B91-AE28-A48206ED53C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50" id="{E24CA9BD-214B-4E8F-973A-BC60FC4D43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49" id="{3E9C9724-973D-453B-A18C-8F748DA89BDA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48" id="{7C0A5D69-20A0-4D2E-832F-FC819619509A}">
            <xm:f>$M$19='\Users\diyar\Diyar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47" id="{2F5D1DC3-A622-43F3-9335-48CF89CA77DF}">
            <xm:f>$M$20='\Users\diyar\Diyar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46" id="{A76FFEE7-09D3-4ED9-9FA8-FCDB1CE13054}">
            <xm:f>$M$21='\Users\diyar\Diyar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45" id="{48CFCC26-008E-4F60-8887-A2E18A1B2389}">
            <xm:f>$M$22='\Users\diyar\Diyar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44" id="{A6192B90-1D85-4842-A5B4-D0AF1D0825C8}">
            <xm:f>$M$23='\Users\diyar\Diyar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43" id="{8E9C4DE4-8821-41A3-804D-A73A24A6E05A}">
            <xm:f>$M$24='\Users\diyar\Diyar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42" id="{7F2ED384-C6E7-485E-A65A-FAE37C3028A8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1" id="{B7D1AC7B-DCDB-4A9D-8895-165F29BBBF62}">
            <xm:f>$M$34='\Users\diyar\Diyar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0" id="{0E14685C-84E3-4ABB-AE34-A93D0E8A09E7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Q35:Q37</xm:sqref>
        </x14:conditionalFormatting>
        <x14:conditionalFormatting xmlns:xm="http://schemas.microsoft.com/office/excel/2006/main">
          <x14:cfRule type="expression" priority="39" id="{FDD218BF-75A2-4B14-B2FA-BDB1A88E0891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30" id="{7953382E-38C9-459E-93C0-BC1DBAED0CA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F19:G24</xm:sqref>
        </x14:conditionalFormatting>
        <x14:conditionalFormatting xmlns:xm="http://schemas.microsoft.com/office/excel/2006/main">
          <x14:cfRule type="expression" priority="28" id="{A88BA670-7717-45C5-BB80-374D0250CCE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M19:N22</xm:sqref>
        </x14:conditionalFormatting>
        <x14:conditionalFormatting xmlns:xm="http://schemas.microsoft.com/office/excel/2006/main">
          <x14:cfRule type="expression" priority="27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O19:P22</xm:sqref>
        </x14:conditionalFormatting>
        <x14:conditionalFormatting xmlns:xm="http://schemas.microsoft.com/office/excel/2006/main">
          <x14:cfRule type="expression" priority="26" id="{4A8B1CFA-7DCC-4150-B47C-02434F00437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D33:E36 D38:E38</xm:sqref>
        </x14:conditionalFormatting>
        <x14:conditionalFormatting xmlns:xm="http://schemas.microsoft.com/office/excel/2006/main">
          <x14:cfRule type="expression" priority="25" id="{84291905-95DF-4847-9DE6-939EFF1A118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F33:G36 F38:G38</xm:sqref>
        </x14:conditionalFormatting>
        <x14:conditionalFormatting xmlns:xm="http://schemas.microsoft.com/office/excel/2006/main">
          <x14:cfRule type="expression" priority="24" id="{300F3BFD-2DC0-41E7-921D-C86F50A6DCC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M33:N38</xm:sqref>
        </x14:conditionalFormatting>
        <x14:conditionalFormatting xmlns:xm="http://schemas.microsoft.com/office/excel/2006/main">
          <x14:cfRule type="expression" priority="23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O33:P38</xm:sqref>
        </x14:conditionalFormatting>
        <x14:conditionalFormatting xmlns:xm="http://schemas.microsoft.com/office/excel/2006/main">
          <x14:cfRule type="expression" priority="20" id="{DE03A52C-F567-4F1A-9F94-3DD5D92DC8A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M23:N24</xm:sqref>
        </x14:conditionalFormatting>
        <x14:conditionalFormatting xmlns:xm="http://schemas.microsoft.com/office/excel/2006/main">
          <x14:cfRule type="expression" priority="19" id="{B0FAAE14-9489-4E7B-9BAD-71601BEB4CB3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O23:P24</xm:sqref>
        </x14:conditionalFormatting>
        <x14:conditionalFormatting xmlns:xm="http://schemas.microsoft.com/office/excel/2006/main">
          <x14:cfRule type="expression" priority="18" id="{F2622177-CFC8-44B8-868F-0607ABD12AAA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D37:E37</xm:sqref>
        </x14:conditionalFormatting>
        <x14:conditionalFormatting xmlns:xm="http://schemas.microsoft.com/office/excel/2006/main">
          <x14:cfRule type="expression" priority="17" id="{248EF6BF-CB3D-44F8-8BC8-E855D33F898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F37:G37</xm:sqref>
        </x14:conditionalFormatting>
        <x14:conditionalFormatting xmlns:xm="http://schemas.microsoft.com/office/excel/2006/main">
          <x14:cfRule type="expression" priority="16" id="{73FF95A8-BACD-4EBA-AE3C-85B703A1313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D20:E24</xm:sqref>
        </x14:conditionalFormatting>
        <x14:conditionalFormatting xmlns:xm="http://schemas.microsoft.com/office/excel/2006/main">
          <x14:cfRule type="expression" priority="15" id="{1B88A2E0-7ABC-47EE-83AC-72E410ADF18C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14" id="{78AC3138-42FB-4E9A-A76E-96CD6472EE11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13" id="{947A0F21-DEE8-425B-B5A5-E75AC42D325A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12" id="{1A03A2BA-929E-4F08-B151-37CB1B68931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11" id="{BFD7FEC7-24BB-4327-9C17-2C219ED46AB5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10" id="{A11CCEBF-CA17-49CC-99CD-A51B1C40689F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9" id="{5754CF61-81F9-438B-9615-C773CCD9F2F0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8" id="{3A474450-E7A9-42A8-A38B-5B0C40374D1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7" id="{3A14E89C-BF1F-4865-983B-1496EEFE7BB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6" id="{B68BACDA-EC34-48D7-968B-9109CD033D92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5" id="{702CF283-96DE-40A4-91F8-F723C5F002E8}">
            <xm:f>$M$34='\Users\diyar\Diyar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4" id="{000BE494-1E6F-4412-AFA9-5F3E270A0D95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H49:H51</xm:sqref>
        </x14:conditionalFormatting>
        <x14:conditionalFormatting xmlns:xm="http://schemas.microsoft.com/office/excel/2006/main">
          <x14:cfRule type="expression" priority="3" id="{80A65176-E188-47BE-93C7-49FF3C61A5DC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2" id="{97083F6C-5AF2-46D3-85E5-5FA683A19F1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D47:E52</xm:sqref>
        </x14:conditionalFormatting>
        <x14:conditionalFormatting xmlns:xm="http://schemas.microsoft.com/office/excel/2006/main">
          <x14:cfRule type="expression" priority="1" id="{B9DA9B3E-BC9D-47CA-9EF1-9697568FCDA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F47:G52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Sheet2!$B$1:$B$10</xm:f>
          </x14:formula1>
          <xm:sqref>N39 E42 E25 M25:M28 D25:D28 N28 E28 M42:N42 E39 D39:D42 N25 M39:M41 E53 D56:E56 D53:D55</xm:sqref>
        </x14:dataValidation>
        <x14:dataValidation type="list" showInputMessage="1" showErrorMessage="1" xr:uid="{00000000-0002-0000-0000-000006000000}">
          <x14:formula1>
            <xm:f>Sheet2!$B$1:$B$10</xm:f>
          </x14:formula1>
          <xm:sqref>M33:P38 N19:P22 M19:M24 E38:G38 D33:D38 E33:G36 D19:E19 F19:G24 D20:D24 D47:G52</xm:sqref>
        </x14:dataValidation>
        <x14:dataValidation type="list" allowBlank="1" showInputMessage="1" showErrorMessage="1" xr:uid="{00000000-0002-0000-0000-000007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52</v>
      </c>
      <c r="B1" s="7"/>
      <c r="C1" s="7"/>
    </row>
    <row r="2" spans="1:12" x14ac:dyDescent="0.25">
      <c r="A2" s="7" t="s">
        <v>53</v>
      </c>
      <c r="B2" s="7">
        <v>1</v>
      </c>
      <c r="C2" s="7">
        <v>1</v>
      </c>
    </row>
    <row r="3" spans="1:12" x14ac:dyDescent="0.25">
      <c r="A3" s="7" t="s">
        <v>9</v>
      </c>
      <c r="B3" s="7">
        <v>2</v>
      </c>
      <c r="C3" s="7">
        <v>2</v>
      </c>
      <c r="I3" s="30">
        <f>Sheet1!B19</f>
        <v>44863</v>
      </c>
      <c r="J3" s="30">
        <f>Sheet1!K19</f>
        <v>44870</v>
      </c>
      <c r="K3" s="30">
        <f>Sheet1!B33</f>
        <v>44877</v>
      </c>
      <c r="L3" s="30">
        <f>Sheet1!K33</f>
        <v>44884</v>
      </c>
    </row>
    <row r="4" spans="1:12" x14ac:dyDescent="0.25">
      <c r="A4" s="7" t="s">
        <v>54</v>
      </c>
      <c r="B4" s="7">
        <v>3</v>
      </c>
      <c r="C4" s="7">
        <v>3</v>
      </c>
      <c r="I4" s="30">
        <f>Sheet1!B20</f>
        <v>44864</v>
      </c>
      <c r="J4" s="30">
        <f>Sheet1!K20</f>
        <v>44871</v>
      </c>
      <c r="K4" s="30">
        <f>Sheet1!B34</f>
        <v>44878</v>
      </c>
      <c r="L4" s="30">
        <f>Sheet1!K34</f>
        <v>44885</v>
      </c>
    </row>
    <row r="5" spans="1:12" x14ac:dyDescent="0.25">
      <c r="A5" s="7" t="s">
        <v>55</v>
      </c>
      <c r="B5" s="7">
        <v>4</v>
      </c>
      <c r="C5" s="7">
        <v>4</v>
      </c>
      <c r="I5" s="30">
        <f>Sheet1!B21</f>
        <v>44865</v>
      </c>
      <c r="J5" s="30">
        <f>Sheet1!K21</f>
        <v>44872</v>
      </c>
      <c r="K5" s="30">
        <f>Sheet1!B35</f>
        <v>44879</v>
      </c>
      <c r="L5" s="30">
        <f>Sheet1!K35</f>
        <v>44886</v>
      </c>
    </row>
    <row r="6" spans="1:12" x14ac:dyDescent="0.25">
      <c r="A6" s="7"/>
      <c r="B6" s="7">
        <v>5</v>
      </c>
      <c r="C6" s="7">
        <v>5</v>
      </c>
      <c r="I6" s="30">
        <f>Sheet1!B22</f>
        <v>44866</v>
      </c>
      <c r="J6" s="30">
        <f>Sheet1!K22</f>
        <v>44873</v>
      </c>
      <c r="K6" s="30">
        <f>Sheet1!B36</f>
        <v>44880</v>
      </c>
      <c r="L6" s="30">
        <f>Sheet1!K36</f>
        <v>44887</v>
      </c>
    </row>
    <row r="7" spans="1:12" x14ac:dyDescent="0.25">
      <c r="A7" s="7"/>
      <c r="B7" s="7">
        <v>6</v>
      </c>
      <c r="C7" s="7">
        <v>6</v>
      </c>
      <c r="I7" s="30">
        <f>Sheet1!B23</f>
        <v>44867</v>
      </c>
      <c r="J7" s="30">
        <f>Sheet1!K23</f>
        <v>44874</v>
      </c>
      <c r="K7" s="30">
        <f>Sheet1!B37</f>
        <v>44881</v>
      </c>
      <c r="L7" s="30">
        <f>Sheet1!K37</f>
        <v>44888</v>
      </c>
    </row>
    <row r="8" spans="1:12" x14ac:dyDescent="0.25">
      <c r="A8" s="7"/>
      <c r="B8" s="7">
        <v>7</v>
      </c>
      <c r="C8" s="7">
        <v>7</v>
      </c>
      <c r="I8" s="30">
        <f>Sheet1!B24</f>
        <v>44868</v>
      </c>
      <c r="J8" s="30">
        <f>Sheet1!K24</f>
        <v>44875</v>
      </c>
      <c r="K8" s="30">
        <f>Sheet1!B38</f>
        <v>44882</v>
      </c>
      <c r="L8" s="30">
        <f>Sheet1!K38</f>
        <v>44889</v>
      </c>
    </row>
    <row r="9" spans="1:12" x14ac:dyDescent="0.25">
      <c r="A9" s="7"/>
      <c r="B9" s="7">
        <v>8</v>
      </c>
      <c r="C9" s="7">
        <v>8</v>
      </c>
      <c r="I9" s="30"/>
    </row>
    <row r="10" spans="1:12" x14ac:dyDescent="0.25">
      <c r="A10" s="7"/>
      <c r="B10" s="7" t="s">
        <v>56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A285" sqref="A285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2022-12-09T13:16:28Z</dcterms:modified>
  <cp:category/>
  <cp:contentStatus/>
</cp:coreProperties>
</file>