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-120" yWindow="-120" windowWidth="20730" windowHeight="11160" tabRatio="702"/>
  </bookViews>
  <sheets>
    <sheet name="Sheet1" sheetId="1" r:id="rId1"/>
    <sheet name="Sheet2" sheetId="2" r:id="rId2"/>
    <sheet name="Sheet3" sheetId="3" r:id="rId3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Sheet1!$A$1:$R$56</definedName>
    <definedName name="theory">Sheet2!$C$2:$C$9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21" i="1" s="1"/>
  <c r="M29" i="1"/>
  <c r="A52" i="1"/>
  <c r="Q41" i="1"/>
  <c r="Q40" i="1"/>
  <c r="H41" i="1"/>
  <c r="H40" i="1"/>
  <c r="Q27" i="1"/>
  <c r="Q26" i="1"/>
  <c r="H26" i="1"/>
  <c r="H29" i="1" s="1"/>
  <c r="H27" i="1"/>
  <c r="M43" i="1"/>
  <c r="D43" i="1"/>
  <c r="D29" i="1"/>
  <c r="Q42" i="1"/>
  <c r="H33" i="1"/>
  <c r="H43" i="1" s="1"/>
  <c r="Q19" i="1"/>
  <c r="Q29" i="1" s="1"/>
  <c r="H19" i="1"/>
  <c r="Q33" i="1"/>
  <c r="I3" i="2"/>
  <c r="A46" i="1" l="1"/>
  <c r="A45" i="1"/>
  <c r="I45" i="1"/>
  <c r="B22" i="1"/>
  <c r="I5" i="2"/>
  <c r="I4" i="2"/>
  <c r="L47" i="1"/>
  <c r="B23" i="1" l="1"/>
  <c r="I6" i="2"/>
  <c r="B24" i="1" l="1"/>
  <c r="I7" i="2"/>
  <c r="I8" i="2" l="1"/>
  <c r="K19" i="1"/>
  <c r="K20" i="1" l="1"/>
  <c r="J3" i="2"/>
  <c r="J4" i="2" l="1"/>
  <c r="K21" i="1"/>
  <c r="J5" i="2" l="1"/>
  <c r="K22" i="1"/>
  <c r="K23" i="1" l="1"/>
  <c r="J6" i="2"/>
  <c r="J7" i="2" l="1"/>
  <c r="K24" i="1"/>
  <c r="B33" i="1" l="1"/>
  <c r="J8" i="2"/>
  <c r="B34" i="1" l="1"/>
  <c r="K3" i="2"/>
  <c r="B35" i="1" l="1"/>
  <c r="K4" i="2"/>
  <c r="K5" i="2" l="1"/>
  <c r="B36" i="1"/>
  <c r="B37" i="1" l="1"/>
  <c r="K6" i="2"/>
  <c r="K7" i="2" l="1"/>
  <c r="B38" i="1"/>
  <c r="K33" i="1" l="1"/>
  <c r="K8" i="2"/>
  <c r="L3" i="2" l="1"/>
  <c r="K34" i="1"/>
  <c r="K35" i="1" l="1"/>
  <c r="L4" i="2"/>
  <c r="L5" i="2" l="1"/>
  <c r="K36" i="1"/>
  <c r="K37" i="1" l="1"/>
  <c r="L6" i="2"/>
  <c r="L7" i="2" l="1"/>
  <c r="K38" i="1"/>
  <c r="L8" i="2" s="1"/>
</calcChain>
</file>

<file path=xl/sharedStrings.xml><?xml version="1.0" encoding="utf-8"?>
<sst xmlns="http://schemas.openxmlformats.org/spreadsheetml/2006/main" count="123" uniqueCount="69">
  <si>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</si>
  <si>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</si>
  <si>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</si>
  <si>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</si>
  <si>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</si>
  <si>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</si>
  <si>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</si>
  <si>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</si>
  <si>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</si>
  <si>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</si>
  <si>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</si>
  <si>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</si>
  <si>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</si>
  <si>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</si>
  <si>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</si>
  <si>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</si>
  <si>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</si>
  <si>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</si>
  <si>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</si>
  <si>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</si>
  <si>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</si>
  <si>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</si>
  <si>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</si>
  <si>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</si>
  <si>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</si>
  <si>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</si>
  <si>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</si>
  <si>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</si>
  <si>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</si>
  <si>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</si>
  <si>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</si>
  <si>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</si>
  <si>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</si>
  <si>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</si>
  <si>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</si>
  <si>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</si>
  <si>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</si>
  <si>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</si>
  <si>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</si>
  <si>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</si>
  <si>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</si>
  <si>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</si>
  <si>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</si>
  <si>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</si>
  <si>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</si>
  <si>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</si>
  <si>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</si>
  <si>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</si>
  <si>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</si>
  <si>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</si>
  <si>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</si>
  <si>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</si>
  <si>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</si>
  <si>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</si>
  <si>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</si>
  <si>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</si>
  <si>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</si>
  <si>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 xml:space="preserve">4.5 -5.5 </t>
  </si>
  <si>
    <t>مانگی</t>
  </si>
  <si>
    <r>
      <t xml:space="preserve">بەشی </t>
    </r>
    <r>
      <rPr>
        <sz val="12"/>
        <color theme="1"/>
        <rFont val="Times New Roman"/>
        <family val="1"/>
      </rPr>
      <t xml:space="preserve"> :   </t>
    </r>
    <r>
      <rPr>
        <sz val="12"/>
        <color theme="1"/>
        <rFont val="Ali_K_Samik"/>
        <charset val="178"/>
      </rPr>
      <t>ذينطة</t>
    </r>
    <r>
      <rPr>
        <sz val="12"/>
        <color theme="1"/>
        <rFont val="Times New Roman"/>
        <family val="1"/>
      </rPr>
      <t xml:space="preserve"> </t>
    </r>
  </si>
  <si>
    <t>عبدالقادر مشير يونس</t>
  </si>
  <si>
    <t>مامؤستا</t>
  </si>
  <si>
    <t>قوتابى دكتؤرا</t>
  </si>
  <si>
    <t>botany prac. (b)</t>
  </si>
  <si>
    <t>botany  prac (a)</t>
  </si>
  <si>
    <t>water pollution  a</t>
  </si>
  <si>
    <t>water pollution   b</t>
  </si>
  <si>
    <t>سالى:2022</t>
  </si>
  <si>
    <t>د.  محمد عزیزعثمان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</si>
</sst>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484]dd/mm/yy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2"/>
      <color theme="1"/>
      <name val="Ali_K_Samik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Protection="1">
      <protection hidden="1"/>
    </xf>
    <xf numFmtId="165" fontId="0" fillId="0" borderId="0" xfId="0" applyNumberFormat="1"/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14" fontId="6" fillId="2" borderId="20" xfId="0" applyNumberFormat="1" applyFont="1" applyFill="1" applyBorder="1" applyAlignment="1" applyProtection="1">
      <alignment horizontal="center" vertical="center"/>
      <protection locked="0"/>
    </xf>
    <xf numFmtId="14" fontId="6" fillId="2" borderId="4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" fillId="2" borderId="0" xfId="0" applyFont="1" applyFill="1"/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1" fontId="4" fillId="2" borderId="0" xfId="0" applyNumberFormat="1" applyFont="1" applyFill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14" fontId="6" fillId="2" borderId="31" xfId="0" applyNumberFormat="1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/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/>
    <xf numFmtId="0" fontId="3" fillId="2" borderId="0" xfId="0" applyFont="1" applyFill="1" applyBorder="1"/>
    <xf numFmtId="0" fontId="6" fillId="2" borderId="3" xfId="0" applyFont="1" applyFill="1" applyBorder="1" applyAlignment="1" applyProtection="1">
      <alignment horizontal="center" vertical="center"/>
      <protection locked="0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/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vertical="center" wrapText="1"/>
      <protection locked="0"/>
    </xf>
    <xf numFmtId="164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5" fillId="2" borderId="0" xfId="0" applyFont="1" applyFill="1" applyProtection="1">
      <protection locked="0"/>
    </xf>
    <xf numFmtId="2" fontId="5" fillId="2" borderId="31" xfId="0" applyNumberFormat="1" applyFont="1" applyFill="1" applyBorder="1" applyAlignment="1" applyProtection="1">
      <alignment horizontal="center" vertical="center" readingOrder="2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2" fontId="5" fillId="2" borderId="0" xfId="0" applyNumberFormat="1" applyFont="1" applyFill="1" applyBorder="1" applyAlignment="1" applyProtection="1">
      <alignment horizontal="center" vertical="center" readingOrder="2"/>
      <protection locked="0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vertical="center" readingOrder="1"/>
    </xf>
    <xf numFmtId="0" fontId="1" fillId="2" borderId="0" xfId="0" applyFont="1" applyFill="1" applyProtection="1"/>
    <xf numFmtId="0" fontId="5" fillId="2" borderId="0" xfId="0" applyFont="1" applyFill="1" applyAlignment="1" applyProtection="1">
      <alignment horizontal="center" vertical="center" readingOrder="1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0" fontId="5" fillId="2" borderId="0" xfId="0" applyFont="1" applyFill="1" applyAlignment="1" applyProtection="1"/>
    <xf numFmtId="0" fontId="4" fillId="2" borderId="0" xfId="0" applyFont="1" applyFill="1"/>
    <xf numFmtId="1" fontId="3" fillId="2" borderId="22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1" fontId="3" fillId="2" borderId="26" xfId="0" applyNumberFormat="1" applyFont="1" applyFill="1" applyBorder="1" applyAlignment="1" applyProtection="1">
      <alignment horizontal="center" vertical="center"/>
      <protection locked="0"/>
    </xf>
    <xf numFmtId="165" fontId="7" fillId="2" borderId="22" xfId="0" applyNumberFormat="1" applyFont="1" applyFill="1" applyBorder="1" applyAlignment="1" applyProtection="1">
      <alignment horizontal="center" vertical="center"/>
      <protection locked="0"/>
    </xf>
    <xf numFmtId="165" fontId="7" fillId="2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12" fillId="2" borderId="0" xfId="0" applyFont="1" applyFill="1" applyAlignment="1" applyProtection="1">
      <alignment horizontal="right" vertical="top"/>
      <protection locked="0"/>
    </xf>
    <xf numFmtId="14" fontId="6" fillId="2" borderId="43" xfId="0" applyNumberFormat="1" applyFont="1" applyFill="1" applyBorder="1" applyAlignment="1" applyProtection="1">
      <alignment horizontal="center" vertical="center"/>
      <protection locked="0"/>
    </xf>
    <xf numFmtId="14" fontId="6" fillId="2" borderId="18" xfId="0" applyNumberFormat="1" applyFont="1" applyFill="1" applyBorder="1" applyAlignment="1" applyProtection="1">
      <alignment horizontal="center" vertical="center"/>
      <protection locked="0"/>
    </xf>
    <xf numFmtId="14" fontId="6" fillId="2" borderId="3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14" fontId="6" fillId="2" borderId="20" xfId="0" applyNumberFormat="1" applyFont="1" applyFill="1" applyBorder="1" applyAlignment="1" applyProtection="1">
      <alignment horizontal="center" vertical="center"/>
      <protection locked="0"/>
    </xf>
    <xf numFmtId="14" fontId="6" fillId="2" borderId="41" xfId="0" applyNumberFormat="1" applyFont="1" applyFill="1" applyBorder="1" applyAlignment="1" applyProtection="1">
      <alignment horizontal="center" vertical="center"/>
      <protection locked="0"/>
    </xf>
    <xf numFmtId="14" fontId="6" fillId="2" borderId="40" xfId="0" applyNumberFormat="1" applyFont="1" applyFill="1" applyBorder="1" applyAlignment="1" applyProtection="1">
      <alignment horizontal="center" vertical="center"/>
      <protection locked="0"/>
    </xf>
    <xf numFmtId="14" fontId="6" fillId="2" borderId="44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1" fontId="3" fillId="2" borderId="45" xfId="0" applyNumberFormat="1" applyFont="1" applyFill="1" applyBorder="1" applyAlignment="1" applyProtection="1">
      <alignment horizontal="center" vertical="center"/>
      <protection locked="0"/>
    </xf>
    <xf numFmtId="1" fontId="3" fillId="2" borderId="46" xfId="0" applyNumberFormat="1" applyFont="1" applyFill="1" applyBorder="1" applyAlignment="1" applyProtection="1">
      <alignment horizontal="center" vertical="center"/>
      <protection locked="0"/>
    </xf>
    <xf numFmtId="165" fontId="6" fillId="2" borderId="22" xfId="0" applyNumberFormat="1" applyFont="1" applyFill="1" applyBorder="1" applyAlignment="1" applyProtection="1">
      <alignment horizontal="center" vertical="center"/>
      <protection locked="0"/>
    </xf>
    <xf numFmtId="165" fontId="6" fillId="2" borderId="23" xfId="0" applyNumberFormat="1" applyFont="1" applyFill="1" applyBorder="1" applyAlignment="1" applyProtection="1">
      <alignment horizontal="center" vertical="center"/>
      <protection locked="0"/>
    </xf>
    <xf numFmtId="1" fontId="9" fillId="2" borderId="13" xfId="0" applyNumberFormat="1" applyFont="1" applyFill="1" applyBorder="1" applyAlignment="1" applyProtection="1">
      <alignment horizontal="center" vertical="center"/>
      <protection locked="0"/>
    </xf>
    <xf numFmtId="1" fontId="9" fillId="2" borderId="14" xfId="0" applyNumberFormat="1" applyFont="1" applyFill="1" applyBorder="1" applyAlignment="1" applyProtection="1">
      <alignment horizontal="center" vertical="center"/>
      <protection locked="0"/>
    </xf>
    <xf numFmtId="1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 vertical="center" readingOrder="1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2" borderId="31" xfId="0" applyFont="1" applyFill="1" applyBorder="1" applyAlignment="1" applyProtection="1">
      <alignment horizontal="right" vertical="center"/>
      <protection locked="0"/>
    </xf>
    <xf numFmtId="0" fontId="5" fillId="2" borderId="31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 vertical="center"/>
    </xf>
    <xf numFmtId="0" fontId="11" fillId="2" borderId="31" xfId="0" applyNumberFormat="1" applyFont="1" applyFill="1" applyBorder="1" applyAlignment="1" applyProtection="1">
      <alignment horizontal="center" vertical="center"/>
      <protection locked="0"/>
    </xf>
    <xf numFmtId="0" fontId="5" fillId="2" borderId="31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top"/>
      <protection locked="0"/>
    </xf>
  </cellXfs>
  <cellStyles count="1">
    <cellStyle name="Normal" xfId="0" builtinId="0"/>
  </cellStyles>
  <dxfs count="91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22955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55"/>
  <sheetViews>
    <sheetView rightToLeft="1" tabSelected="1" view="pageBreakPreview" topLeftCell="A40" zoomScale="110" zoomScaleSheetLayoutView="110" zoomScalePageLayoutView="90" workbookViewId="0">
      <selection activeCell="L47" sqref="L47:M47"/>
    </sheetView>
  </sheetViews>
  <sheetFormatPr defaultColWidth="6.28515625" defaultRowHeight="15.75" x14ac:dyDescent="0.25"/>
  <cols>
    <col min="1" max="1" width="8.7109375" style="8" customWidth="1"/>
    <col min="2" max="4" width="5.42578125" style="8" customWidth="1"/>
    <col min="5" max="5" width="5.28515625" style="8" customWidth="1"/>
    <col min="6" max="6" width="5.7109375" style="8" customWidth="1"/>
    <col min="7" max="7" width="4.7109375" style="8" customWidth="1"/>
    <col min="8" max="8" width="6.85546875" style="8" customWidth="1"/>
    <col min="9" max="9" width="7.140625" style="8" customWidth="1"/>
    <col min="10" max="10" width="8.85546875" style="8" customWidth="1"/>
    <col min="11" max="13" width="5.42578125" style="8" customWidth="1"/>
    <col min="14" max="14" width="4.85546875" style="8" customWidth="1"/>
    <col min="15" max="15" width="5.7109375" style="8" customWidth="1"/>
    <col min="16" max="16" width="6" style="8" customWidth="1"/>
    <col min="17" max="17" width="7" style="8" customWidth="1"/>
    <col min="18" max="18" width="8" style="8" customWidth="1"/>
    <col min="19" max="16384" width="6.28515625" style="8"/>
  </cols>
  <sheetData>
    <row r="1" spans="1:35" ht="18.75" customHeight="1" x14ac:dyDescent="0.25">
      <c r="A1" s="90" t="s">
        <v>0</v>
      </c>
      <c r="B1" s="90"/>
      <c r="C1" s="90"/>
      <c r="D1" s="90"/>
      <c r="E1" s="90"/>
      <c r="F1" s="90"/>
      <c r="G1" s="6"/>
      <c r="H1" s="6"/>
      <c r="I1" s="6"/>
      <c r="J1" s="6"/>
      <c r="K1" s="7"/>
      <c r="L1" s="6"/>
      <c r="M1" s="91" t="s">
        <v>2</v>
      </c>
      <c r="N1" s="91"/>
      <c r="O1" s="91"/>
      <c r="P1" s="91"/>
      <c r="Q1" s="91"/>
    </row>
    <row r="2" spans="1:35" ht="14.25" customHeight="1" x14ac:dyDescent="0.25">
      <c r="A2" s="90" t="s">
        <v>1</v>
      </c>
      <c r="B2" s="90"/>
      <c r="C2" s="90"/>
      <c r="D2" s="90"/>
      <c r="E2" s="90"/>
      <c r="F2" s="90"/>
      <c r="G2" s="6"/>
      <c r="H2" s="6"/>
      <c r="I2" s="6"/>
      <c r="J2" s="6"/>
      <c r="K2" s="7"/>
      <c r="L2" s="9"/>
      <c r="M2" s="58" t="s">
        <v>67</v>
      </c>
      <c r="N2" s="58"/>
      <c r="O2" s="58"/>
      <c r="P2" s="10" t="s">
        <v>58</v>
      </c>
      <c r="Q2" s="130">
        <v>4</v>
      </c>
      <c r="R2" s="130"/>
    </row>
    <row r="3" spans="1:35" ht="14.25" customHeight="1" x14ac:dyDescent="0.25">
      <c r="A3" s="90" t="s">
        <v>59</v>
      </c>
      <c r="B3" s="90"/>
      <c r="C3" s="90"/>
      <c r="D3" s="90"/>
      <c r="E3" s="90"/>
      <c r="F3" s="90"/>
      <c r="G3" s="6"/>
      <c r="H3" s="6"/>
      <c r="I3" s="6"/>
      <c r="J3" s="6"/>
      <c r="K3" s="7"/>
      <c r="L3" s="9"/>
      <c r="M3" s="90" t="s">
        <v>3</v>
      </c>
      <c r="N3" s="90"/>
      <c r="O3" s="90"/>
      <c r="P3" s="11">
        <v>10</v>
      </c>
      <c r="Q3" s="12"/>
    </row>
    <row r="4" spans="1:35" ht="14.25" customHeight="1" x14ac:dyDescent="0.25">
      <c r="A4" s="95" t="s">
        <v>36</v>
      </c>
      <c r="B4" s="95"/>
      <c r="C4" s="58" t="s">
        <v>60</v>
      </c>
      <c r="D4" s="58"/>
      <c r="E4" s="58"/>
      <c r="F4" s="58"/>
      <c r="G4" s="6"/>
      <c r="H4" s="6"/>
      <c r="I4" s="6"/>
      <c r="J4" s="6"/>
      <c r="K4" s="7"/>
      <c r="L4" s="9"/>
      <c r="M4" s="90" t="s">
        <v>4</v>
      </c>
      <c r="N4" s="90"/>
      <c r="O4" s="90"/>
      <c r="P4" s="13">
        <v>4</v>
      </c>
      <c r="Q4" s="103" t="s">
        <v>62</v>
      </c>
      <c r="R4" s="104"/>
    </row>
    <row r="5" spans="1:35" ht="16.5" customHeight="1" thickBot="1" x14ac:dyDescent="0.3">
      <c r="A5" s="96" t="s">
        <v>37</v>
      </c>
      <c r="B5" s="96"/>
      <c r="C5" s="97" t="s">
        <v>61</v>
      </c>
      <c r="D5" s="97"/>
      <c r="E5" s="97"/>
      <c r="F5" s="97"/>
      <c r="G5" s="6"/>
      <c r="H5" s="6"/>
      <c r="I5" s="6"/>
      <c r="J5" s="6"/>
      <c r="K5" s="7"/>
      <c r="L5" s="9"/>
      <c r="M5" s="90" t="s">
        <v>5</v>
      </c>
      <c r="N5" s="90"/>
      <c r="O5" s="90"/>
      <c r="P5" s="14">
        <v>6</v>
      </c>
      <c r="Q5" s="15"/>
      <c r="R5" s="15"/>
      <c r="S5" s="98"/>
      <c r="T5" s="98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</row>
    <row r="6" spans="1:35" ht="17.25" thickTop="1" thickBot="1" x14ac:dyDescent="0.3">
      <c r="A6" s="16"/>
      <c r="B6" s="92" t="s">
        <v>21</v>
      </c>
      <c r="C6" s="93"/>
      <c r="D6" s="92" t="s">
        <v>22</v>
      </c>
      <c r="E6" s="93"/>
      <c r="F6" s="92" t="s">
        <v>23</v>
      </c>
      <c r="G6" s="93"/>
      <c r="H6" s="92" t="s">
        <v>24</v>
      </c>
      <c r="I6" s="93"/>
      <c r="J6" s="92" t="s">
        <v>25</v>
      </c>
      <c r="K6" s="93"/>
      <c r="L6" s="92" t="s">
        <v>26</v>
      </c>
      <c r="M6" s="93"/>
      <c r="N6" s="92" t="s">
        <v>27</v>
      </c>
      <c r="O6" s="93"/>
      <c r="P6" s="94" t="s">
        <v>28</v>
      </c>
      <c r="Q6" s="94"/>
      <c r="R6" s="17" t="s">
        <v>57</v>
      </c>
      <c r="S6" s="86"/>
      <c r="T6" s="86"/>
      <c r="U6" s="86"/>
      <c r="V6" s="86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</row>
    <row r="7" spans="1:35" ht="16.5" thickTop="1" x14ac:dyDescent="0.25">
      <c r="A7" s="18" t="s">
        <v>53</v>
      </c>
      <c r="B7" s="101"/>
      <c r="C7" s="100"/>
      <c r="D7" s="102"/>
      <c r="E7" s="100"/>
      <c r="F7" s="4"/>
      <c r="G7" s="5"/>
      <c r="H7" s="4"/>
      <c r="I7" s="5"/>
      <c r="J7" s="4"/>
      <c r="K7" s="5"/>
      <c r="L7" s="4"/>
      <c r="M7" s="5"/>
      <c r="N7" s="4"/>
      <c r="O7" s="5"/>
      <c r="P7" s="99"/>
      <c r="Q7" s="100"/>
      <c r="R7" s="3"/>
      <c r="S7" s="19"/>
      <c r="T7" s="19"/>
      <c r="U7" s="19"/>
      <c r="V7" s="19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6.5" thickBot="1" x14ac:dyDescent="0.3">
      <c r="A8" s="18" t="s">
        <v>6</v>
      </c>
      <c r="J8" s="70"/>
      <c r="K8" s="72"/>
      <c r="L8" s="72"/>
      <c r="M8" s="71"/>
      <c r="N8" s="70"/>
      <c r="O8" s="72"/>
      <c r="P8" s="72"/>
      <c r="Q8" s="71"/>
      <c r="R8" s="21"/>
      <c r="S8" s="86"/>
      <c r="T8" s="86"/>
      <c r="U8" s="86"/>
      <c r="V8" s="86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</row>
    <row r="9" spans="1:35" ht="16.5" thickTop="1" x14ac:dyDescent="0.25">
      <c r="A9" s="22" t="s">
        <v>7</v>
      </c>
      <c r="F9" s="23"/>
      <c r="G9" s="23"/>
      <c r="H9" s="23"/>
      <c r="I9" s="23"/>
      <c r="N9" s="87"/>
      <c r="O9" s="87"/>
      <c r="P9" s="87"/>
      <c r="Q9" s="88"/>
      <c r="R9" s="21"/>
      <c r="S9" s="86"/>
      <c r="T9" s="86"/>
      <c r="U9" s="86"/>
      <c r="V9" s="86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</row>
    <row r="10" spans="1:35" x14ac:dyDescent="0.25">
      <c r="A10" s="22" t="s">
        <v>8</v>
      </c>
      <c r="N10" s="87"/>
      <c r="O10" s="87"/>
      <c r="P10" s="87"/>
      <c r="Q10" s="88"/>
      <c r="R10" s="21"/>
      <c r="S10" s="86"/>
      <c r="T10" s="86"/>
      <c r="U10" s="86"/>
      <c r="V10" s="86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</row>
    <row r="11" spans="1:35" x14ac:dyDescent="0.25">
      <c r="A11" s="22" t="s">
        <v>9</v>
      </c>
      <c r="B11" s="83" t="s">
        <v>65</v>
      </c>
      <c r="C11" s="84"/>
      <c r="D11" s="84"/>
      <c r="E11" s="89"/>
      <c r="F11" s="83" t="s">
        <v>66</v>
      </c>
      <c r="G11" s="84"/>
      <c r="H11" s="84"/>
      <c r="I11" s="89"/>
      <c r="J11" s="24"/>
      <c r="K11" s="24"/>
      <c r="L11" s="24"/>
      <c r="M11" s="24"/>
      <c r="N11" s="24"/>
      <c r="O11" s="24"/>
      <c r="P11" s="24"/>
      <c r="Q11" s="24"/>
      <c r="R11" s="25"/>
    </row>
    <row r="12" spans="1:35" ht="16.5" thickBot="1" x14ac:dyDescent="0.3">
      <c r="A12" s="26" t="s">
        <v>10</v>
      </c>
      <c r="B12" s="83" t="s">
        <v>64</v>
      </c>
      <c r="C12" s="84"/>
      <c r="D12" s="84"/>
      <c r="E12" s="84"/>
      <c r="F12" s="83" t="s">
        <v>63</v>
      </c>
      <c r="G12" s="84"/>
      <c r="H12" s="84"/>
      <c r="I12" s="84"/>
      <c r="J12" s="70"/>
      <c r="K12" s="72"/>
      <c r="L12" s="72"/>
      <c r="M12" s="71"/>
      <c r="N12" s="70"/>
      <c r="O12" s="72"/>
      <c r="P12" s="72"/>
      <c r="Q12" s="71"/>
      <c r="R12" s="27"/>
    </row>
    <row r="13" spans="1:35" ht="5.25" customHeight="1" thickTop="1" thickBot="1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35" ht="16.5" thickTop="1" x14ac:dyDescent="0.25">
      <c r="A14" s="75" t="s">
        <v>48</v>
      </c>
      <c r="B14" s="76"/>
      <c r="C14" s="77"/>
      <c r="D14" s="81" t="s">
        <v>49</v>
      </c>
      <c r="E14" s="76"/>
      <c r="F14" s="81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82"/>
    </row>
    <row r="15" spans="1:35" ht="16.5" thickBot="1" x14ac:dyDescent="0.3">
      <c r="A15" s="78"/>
      <c r="B15" s="79"/>
      <c r="C15" s="80"/>
      <c r="D15" s="70" t="s">
        <v>50</v>
      </c>
      <c r="E15" s="71"/>
      <c r="F15" s="70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35" ht="6" customHeight="1" thickTop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24" ht="17.25" thickTop="1" thickBot="1" x14ac:dyDescent="0.3">
      <c r="A17" s="62" t="s">
        <v>11</v>
      </c>
      <c r="B17" s="63"/>
      <c r="C17" s="64"/>
      <c r="D17" s="64"/>
      <c r="E17" s="64"/>
      <c r="F17" s="64"/>
      <c r="G17" s="64"/>
      <c r="H17" s="65"/>
      <c r="I17" s="29"/>
      <c r="J17" s="62" t="s">
        <v>12</v>
      </c>
      <c r="K17" s="63"/>
      <c r="L17" s="64"/>
      <c r="M17" s="64"/>
      <c r="N17" s="64"/>
      <c r="O17" s="64"/>
      <c r="P17" s="64"/>
      <c r="Q17" s="65"/>
    </row>
    <row r="18" spans="1:24" s="32" customFormat="1" ht="39" thickTop="1" x14ac:dyDescent="0.2">
      <c r="A18" s="30" t="s">
        <v>13</v>
      </c>
      <c r="B18" s="66" t="s">
        <v>14</v>
      </c>
      <c r="C18" s="67"/>
      <c r="D18" s="68" t="s">
        <v>39</v>
      </c>
      <c r="E18" s="69"/>
      <c r="F18" s="74" t="s">
        <v>40</v>
      </c>
      <c r="G18" s="69"/>
      <c r="H18" s="31" t="s">
        <v>51</v>
      </c>
      <c r="I18" s="29"/>
      <c r="J18" s="30" t="s">
        <v>13</v>
      </c>
      <c r="K18" s="66" t="s">
        <v>14</v>
      </c>
      <c r="L18" s="67"/>
      <c r="M18" s="68" t="s">
        <v>39</v>
      </c>
      <c r="N18" s="69"/>
      <c r="O18" s="74" t="s">
        <v>40</v>
      </c>
      <c r="P18" s="69"/>
      <c r="Q18" s="31" t="s">
        <v>51</v>
      </c>
      <c r="W18" s="33"/>
      <c r="X18" s="33"/>
    </row>
    <row r="19" spans="1:24" x14ac:dyDescent="0.25">
      <c r="A19" s="34" t="s">
        <v>52</v>
      </c>
      <c r="B19" s="60">
        <v>44653</v>
      </c>
      <c r="C19" s="61"/>
      <c r="D19" s="59"/>
      <c r="E19" s="57"/>
      <c r="F19" s="56"/>
      <c r="G19" s="57"/>
      <c r="H19" s="35" t="str">
        <f>IF(D19=Sheet2!B10,"",IF((D19+F19)&lt;&gt;0,(D19+F19), ""))</f>
        <v/>
      </c>
      <c r="I19" s="29"/>
      <c r="J19" s="34" t="s">
        <v>52</v>
      </c>
      <c r="K19" s="60">
        <f>B24+2</f>
        <v>44660</v>
      </c>
      <c r="L19" s="61"/>
      <c r="M19" s="59"/>
      <c r="N19" s="57"/>
      <c r="O19" s="56"/>
      <c r="P19" s="57"/>
      <c r="Q19" s="35" t="str">
        <f>IF(M19=Sheet2!B10,"",IF((M19+O19)&lt;&gt;0,(M19+O19), ""))</f>
        <v/>
      </c>
      <c r="X19" s="36"/>
    </row>
    <row r="20" spans="1:24" ht="14.25" customHeight="1" x14ac:dyDescent="0.25">
      <c r="A20" s="34" t="s">
        <v>6</v>
      </c>
      <c r="B20" s="60">
        <f>B19+1</f>
        <v>44654</v>
      </c>
      <c r="C20" s="61"/>
      <c r="D20" s="59"/>
      <c r="E20" s="57"/>
      <c r="F20" s="56"/>
      <c r="G20" s="57"/>
      <c r="H20" s="35"/>
      <c r="I20" s="29"/>
      <c r="J20" s="34" t="s">
        <v>6</v>
      </c>
      <c r="K20" s="60">
        <f>K19+1</f>
        <v>44661</v>
      </c>
      <c r="L20" s="61"/>
      <c r="M20" s="59"/>
      <c r="N20" s="57"/>
      <c r="O20" s="56"/>
      <c r="P20" s="57"/>
      <c r="Q20" s="35"/>
    </row>
    <row r="21" spans="1:24" ht="14.25" customHeight="1" x14ac:dyDescent="0.25">
      <c r="A21" s="34" t="s">
        <v>7</v>
      </c>
      <c r="B21" s="60">
        <f t="shared" ref="B21:B24" si="0">B20+1</f>
        <v>44655</v>
      </c>
      <c r="C21" s="61"/>
      <c r="D21" s="59"/>
      <c r="E21" s="57"/>
      <c r="F21" s="56"/>
      <c r="G21" s="57"/>
      <c r="H21" s="35"/>
      <c r="I21" s="29"/>
      <c r="J21" s="34" t="s">
        <v>7</v>
      </c>
      <c r="K21" s="60">
        <f>K20+1</f>
        <v>44662</v>
      </c>
      <c r="L21" s="61"/>
      <c r="M21" s="59"/>
      <c r="N21" s="57"/>
      <c r="O21" s="56"/>
      <c r="P21" s="57"/>
      <c r="Q21" s="35"/>
    </row>
    <row r="22" spans="1:24" ht="14.25" customHeight="1" x14ac:dyDescent="0.25">
      <c r="A22" s="34" t="s">
        <v>8</v>
      </c>
      <c r="B22" s="60">
        <f t="shared" si="0"/>
        <v>44656</v>
      </c>
      <c r="C22" s="61"/>
      <c r="D22" s="59"/>
      <c r="E22" s="57"/>
      <c r="F22" s="56"/>
      <c r="G22" s="57"/>
      <c r="H22" s="35"/>
      <c r="I22" s="29"/>
      <c r="J22" s="34" t="s">
        <v>8</v>
      </c>
      <c r="K22" s="60">
        <f t="shared" ref="K22:K24" si="1">K21+1</f>
        <v>44663</v>
      </c>
      <c r="L22" s="61"/>
      <c r="M22" s="59"/>
      <c r="N22" s="57"/>
      <c r="O22" s="56"/>
      <c r="P22" s="57"/>
      <c r="Q22" s="35"/>
    </row>
    <row r="23" spans="1:24" ht="14.25" customHeight="1" x14ac:dyDescent="0.25">
      <c r="A23" s="34" t="s">
        <v>9</v>
      </c>
      <c r="B23" s="60">
        <f t="shared" si="0"/>
        <v>44657</v>
      </c>
      <c r="C23" s="61"/>
      <c r="D23" s="59"/>
      <c r="E23" s="57"/>
      <c r="F23" s="56">
        <v>2</v>
      </c>
      <c r="G23" s="57"/>
      <c r="H23" s="35">
        <v>4</v>
      </c>
      <c r="I23" s="29"/>
      <c r="J23" s="34" t="s">
        <v>9</v>
      </c>
      <c r="K23" s="60">
        <f t="shared" si="1"/>
        <v>44664</v>
      </c>
      <c r="L23" s="61"/>
      <c r="M23" s="59"/>
      <c r="N23" s="57"/>
      <c r="O23" s="56">
        <v>2</v>
      </c>
      <c r="P23" s="57"/>
      <c r="Q23" s="35">
        <v>4</v>
      </c>
    </row>
    <row r="24" spans="1:24" ht="14.25" customHeight="1" x14ac:dyDescent="0.25">
      <c r="A24" s="34" t="s">
        <v>10</v>
      </c>
      <c r="B24" s="60">
        <f t="shared" si="0"/>
        <v>44658</v>
      </c>
      <c r="C24" s="61"/>
      <c r="D24" s="59"/>
      <c r="E24" s="57"/>
      <c r="F24" s="56">
        <v>2</v>
      </c>
      <c r="G24" s="57"/>
      <c r="H24" s="35">
        <v>4</v>
      </c>
      <c r="I24" s="29"/>
      <c r="J24" s="34" t="s">
        <v>10</v>
      </c>
      <c r="K24" s="60">
        <f t="shared" si="1"/>
        <v>44665</v>
      </c>
      <c r="L24" s="61"/>
      <c r="M24" s="59"/>
      <c r="N24" s="57"/>
      <c r="O24" s="56">
        <v>2</v>
      </c>
      <c r="P24" s="57"/>
      <c r="Q24" s="35">
        <v>4</v>
      </c>
    </row>
    <row r="25" spans="1:24" ht="23.25" customHeight="1" x14ac:dyDescent="0.25">
      <c r="A25" s="37" t="s">
        <v>18</v>
      </c>
      <c r="B25" s="60"/>
      <c r="C25" s="61"/>
      <c r="D25" s="59"/>
      <c r="E25" s="57"/>
      <c r="F25" s="113">
        <v>2</v>
      </c>
      <c r="G25" s="114"/>
      <c r="H25" s="35">
        <v>2</v>
      </c>
      <c r="I25" s="29"/>
      <c r="J25" s="37" t="s">
        <v>18</v>
      </c>
      <c r="K25" s="60"/>
      <c r="L25" s="61"/>
      <c r="M25" s="59"/>
      <c r="N25" s="57"/>
      <c r="O25" s="56">
        <v>2</v>
      </c>
      <c r="P25" s="57"/>
      <c r="Q25" s="35">
        <v>2</v>
      </c>
    </row>
    <row r="26" spans="1:24" x14ac:dyDescent="0.25">
      <c r="A26" s="38" t="s">
        <v>55</v>
      </c>
      <c r="B26" s="60"/>
      <c r="C26" s="61"/>
      <c r="D26" s="59"/>
      <c r="E26" s="57"/>
      <c r="F26" s="56"/>
      <c r="G26" s="57"/>
      <c r="H26" s="35" t="str">
        <f>IF(D26=Sheet2!B10,"",IF((D26+F26)&lt;&gt;0,((D26*2)+F26), ""))</f>
        <v/>
      </c>
      <c r="I26" s="29"/>
      <c r="J26" s="38" t="s">
        <v>55</v>
      </c>
      <c r="K26" s="60"/>
      <c r="L26" s="61"/>
      <c r="M26" s="59"/>
      <c r="N26" s="57"/>
      <c r="O26" s="56"/>
      <c r="P26" s="57"/>
      <c r="Q26" s="35" t="str">
        <f>IF(M26=Sheet2!K10,"",IF((M26+O26)&lt;&gt;0,((M26*2)+O26), ""))</f>
        <v/>
      </c>
    </row>
    <row r="27" spans="1:24" x14ac:dyDescent="0.25">
      <c r="A27" s="38" t="s">
        <v>56</v>
      </c>
      <c r="B27" s="60"/>
      <c r="C27" s="61"/>
      <c r="D27" s="59"/>
      <c r="E27" s="57"/>
      <c r="F27" s="56"/>
      <c r="G27" s="57"/>
      <c r="H27" s="35" t="str">
        <f>IF(D27=Sheet2!B10,"",IF((D27+F27)&lt;&gt;0,((D27*3)+F27), ""))</f>
        <v/>
      </c>
      <c r="I27" s="29"/>
      <c r="J27" s="38" t="s">
        <v>56</v>
      </c>
      <c r="K27" s="60"/>
      <c r="L27" s="61"/>
      <c r="M27" s="59"/>
      <c r="N27" s="57"/>
      <c r="O27" s="56"/>
      <c r="P27" s="57"/>
      <c r="Q27" s="35" t="str">
        <f>IF(M27=Sheet2!K10,"",IF((M27+O27)&lt;&gt;0,((M27*3)+O27), ""))</f>
        <v/>
      </c>
    </row>
    <row r="28" spans="1:24" ht="26.25" customHeight="1" x14ac:dyDescent="0.25">
      <c r="A28" s="37" t="s">
        <v>19</v>
      </c>
      <c r="B28" s="60"/>
      <c r="C28" s="61"/>
      <c r="D28" s="59"/>
      <c r="E28" s="57"/>
      <c r="F28" s="113"/>
      <c r="G28" s="114"/>
      <c r="H28" s="35"/>
      <c r="I28" s="29"/>
      <c r="J28" s="37" t="s">
        <v>19</v>
      </c>
      <c r="K28" s="60"/>
      <c r="L28" s="61"/>
      <c r="M28" s="59"/>
      <c r="N28" s="57"/>
      <c r="O28" s="56"/>
      <c r="P28" s="57"/>
      <c r="Q28" s="35"/>
    </row>
    <row r="29" spans="1:24" ht="16.5" thickBot="1" x14ac:dyDescent="0.3">
      <c r="A29" s="111" t="s">
        <v>15</v>
      </c>
      <c r="B29" s="109"/>
      <c r="C29" s="112"/>
      <c r="D29" s="117" t="str">
        <f>"="&amp;"1x"&amp;IF(SUM(D19:D24,F19:F28,D25,D28)&lt;&gt;0,SUM(D19:D24,F19:F28,D25,D28),0)&amp;"+"&amp;"2x"&amp;IF(AND(D26&lt;&gt;0,D26&lt;&gt;Sheet2!B10),D26,0) &amp; "+"&amp; "3x" &amp; IF(AND(D27&lt;&gt;0,D27&lt;&gt;Sheet2!B10),D27,0)</f>
        <v>=1x6+2x0+3x0</v>
      </c>
      <c r="E29" s="118"/>
      <c r="F29" s="118"/>
      <c r="G29" s="119"/>
      <c r="H29" s="39">
        <f>SUM(H19:H28)</f>
        <v>10</v>
      </c>
      <c r="I29" s="29"/>
      <c r="J29" s="108" t="s">
        <v>15</v>
      </c>
      <c r="K29" s="109"/>
      <c r="L29" s="110"/>
      <c r="M29" s="117" t="str">
        <f>"="&amp;"1x"&amp;IF(SUM(M19:M24,O19:O28,M25,M28)&lt;&gt;0,SUM(M19:M24,O19:O28,M25,M28),0)&amp;"+"&amp;"2x"&amp;IF(AND(M26&lt;&gt;0,M26&lt;&gt;Sheet2!B10),M26,0) &amp; "+"&amp; "3x" &amp; IF(AND(M27&lt;&gt;0,M27&lt;&gt;Sheet2!B10),M27,0)</f>
        <v>=1x6+2x0+3x0</v>
      </c>
      <c r="N29" s="118"/>
      <c r="O29" s="118"/>
      <c r="P29" s="119"/>
      <c r="Q29" s="39">
        <f>SUM(Q19:Q28)</f>
        <v>10</v>
      </c>
    </row>
    <row r="30" spans="1:24" ht="9" customHeight="1" thickTop="1" thickBot="1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24" ht="17.25" thickTop="1" thickBot="1" x14ac:dyDescent="0.3">
      <c r="A31" s="105" t="s">
        <v>16</v>
      </c>
      <c r="B31" s="106"/>
      <c r="C31" s="106"/>
      <c r="D31" s="106"/>
      <c r="E31" s="106"/>
      <c r="F31" s="106"/>
      <c r="G31" s="106"/>
      <c r="H31" s="107"/>
      <c r="I31" s="29"/>
      <c r="J31" s="105" t="s">
        <v>17</v>
      </c>
      <c r="K31" s="106"/>
      <c r="L31" s="106"/>
      <c r="M31" s="106"/>
      <c r="N31" s="106"/>
      <c r="O31" s="106"/>
      <c r="P31" s="106"/>
      <c r="Q31" s="107"/>
    </row>
    <row r="32" spans="1:24" s="32" customFormat="1" ht="39" thickTop="1" x14ac:dyDescent="0.2">
      <c r="A32" s="40" t="s">
        <v>13</v>
      </c>
      <c r="B32" s="120" t="s">
        <v>14</v>
      </c>
      <c r="C32" s="121"/>
      <c r="D32" s="68" t="s">
        <v>39</v>
      </c>
      <c r="E32" s="69"/>
      <c r="F32" s="74" t="s">
        <v>40</v>
      </c>
      <c r="G32" s="69"/>
      <c r="H32" s="31" t="s">
        <v>51</v>
      </c>
      <c r="I32" s="41"/>
      <c r="J32" s="40" t="s">
        <v>13</v>
      </c>
      <c r="K32" s="120" t="s">
        <v>14</v>
      </c>
      <c r="L32" s="121"/>
      <c r="M32" s="68" t="s">
        <v>39</v>
      </c>
      <c r="N32" s="69"/>
      <c r="O32" s="74" t="s">
        <v>40</v>
      </c>
      <c r="P32" s="69"/>
      <c r="Q32" s="31" t="s">
        <v>51</v>
      </c>
    </row>
    <row r="33" spans="1:17" x14ac:dyDescent="0.25">
      <c r="A33" s="34" t="s">
        <v>52</v>
      </c>
      <c r="B33" s="115">
        <f>K24+2</f>
        <v>44667</v>
      </c>
      <c r="C33" s="116"/>
      <c r="D33" s="59"/>
      <c r="E33" s="57"/>
      <c r="F33" s="56"/>
      <c r="G33" s="57"/>
      <c r="H33" s="35" t="str">
        <f>IF(D33=Sheet2!B10,"",IF((D33+F33)&lt;&gt;0,(D33+F33), ""))</f>
        <v/>
      </c>
      <c r="I33" s="42"/>
      <c r="J33" s="34" t="s">
        <v>52</v>
      </c>
      <c r="K33" s="115">
        <f>B38+2</f>
        <v>44674</v>
      </c>
      <c r="L33" s="116"/>
      <c r="M33" s="59"/>
      <c r="N33" s="57"/>
      <c r="O33" s="56"/>
      <c r="P33" s="57"/>
      <c r="Q33" s="35" t="str">
        <f>IF(M33=Sheet2!B10,"",IF((M33+O33)&lt;&gt;0,(M33+O33), ""))</f>
        <v/>
      </c>
    </row>
    <row r="34" spans="1:17" ht="15" customHeight="1" x14ac:dyDescent="0.25">
      <c r="A34" s="34" t="s">
        <v>6</v>
      </c>
      <c r="B34" s="115">
        <f>B33+1</f>
        <v>44668</v>
      </c>
      <c r="C34" s="116"/>
      <c r="D34" s="59"/>
      <c r="E34" s="57"/>
      <c r="F34" s="56"/>
      <c r="G34" s="57"/>
      <c r="H34" s="35"/>
      <c r="I34" s="29"/>
      <c r="J34" s="34" t="s">
        <v>6</v>
      </c>
      <c r="K34" s="115">
        <f>K33+1</f>
        <v>44675</v>
      </c>
      <c r="L34" s="116"/>
      <c r="M34" s="59"/>
      <c r="N34" s="57"/>
      <c r="O34" s="56"/>
      <c r="P34" s="57"/>
      <c r="Q34" s="35"/>
    </row>
    <row r="35" spans="1:17" ht="15" customHeight="1" x14ac:dyDescent="0.25">
      <c r="A35" s="34" t="s">
        <v>7</v>
      </c>
      <c r="B35" s="115">
        <f t="shared" ref="B35:B38" si="2">B34+1</f>
        <v>44669</v>
      </c>
      <c r="C35" s="116"/>
      <c r="D35" s="59"/>
      <c r="E35" s="57"/>
      <c r="F35" s="56"/>
      <c r="G35" s="57"/>
      <c r="H35" s="35"/>
      <c r="I35" s="29"/>
      <c r="J35" s="34" t="s">
        <v>7</v>
      </c>
      <c r="K35" s="115">
        <f t="shared" ref="K35:K38" si="3">K34+1</f>
        <v>44676</v>
      </c>
      <c r="L35" s="116"/>
      <c r="M35" s="59"/>
      <c r="N35" s="57"/>
      <c r="O35" s="56"/>
      <c r="P35" s="57"/>
      <c r="Q35" s="35"/>
    </row>
    <row r="36" spans="1:17" ht="15" customHeight="1" x14ac:dyDescent="0.25">
      <c r="A36" s="34" t="s">
        <v>8</v>
      </c>
      <c r="B36" s="115">
        <f t="shared" si="2"/>
        <v>44670</v>
      </c>
      <c r="C36" s="116"/>
      <c r="D36" s="59"/>
      <c r="E36" s="57"/>
      <c r="F36" s="56"/>
      <c r="G36" s="57"/>
      <c r="H36" s="35"/>
      <c r="I36" s="29"/>
      <c r="J36" s="34" t="s">
        <v>8</v>
      </c>
      <c r="K36" s="115">
        <f t="shared" si="3"/>
        <v>44677</v>
      </c>
      <c r="L36" s="116"/>
      <c r="M36" s="59"/>
      <c r="N36" s="57"/>
      <c r="O36" s="56"/>
      <c r="P36" s="57"/>
      <c r="Q36" s="35"/>
    </row>
    <row r="37" spans="1:17" ht="15" customHeight="1" x14ac:dyDescent="0.25">
      <c r="A37" s="34" t="s">
        <v>9</v>
      </c>
      <c r="B37" s="115">
        <f t="shared" si="2"/>
        <v>44671</v>
      </c>
      <c r="C37" s="116"/>
      <c r="D37" s="59"/>
      <c r="E37" s="57"/>
      <c r="F37" s="56">
        <v>2</v>
      </c>
      <c r="G37" s="57"/>
      <c r="H37" s="35">
        <v>4</v>
      </c>
      <c r="I37" s="29"/>
      <c r="J37" s="34" t="s">
        <v>9</v>
      </c>
      <c r="K37" s="115">
        <f t="shared" si="3"/>
        <v>44678</v>
      </c>
      <c r="L37" s="116"/>
      <c r="M37" s="59"/>
      <c r="N37" s="57"/>
      <c r="O37" s="56">
        <v>2</v>
      </c>
      <c r="P37" s="57"/>
      <c r="Q37" s="35">
        <v>4</v>
      </c>
    </row>
    <row r="38" spans="1:17" ht="15" customHeight="1" x14ac:dyDescent="0.25">
      <c r="A38" s="34" t="s">
        <v>10</v>
      </c>
      <c r="B38" s="115">
        <f t="shared" si="2"/>
        <v>44672</v>
      </c>
      <c r="C38" s="116"/>
      <c r="D38" s="59"/>
      <c r="E38" s="57"/>
      <c r="F38" s="56">
        <v>2</v>
      </c>
      <c r="G38" s="57"/>
      <c r="H38" s="35">
        <v>4</v>
      </c>
      <c r="I38" s="29"/>
      <c r="J38" s="34" t="s">
        <v>10</v>
      </c>
      <c r="K38" s="115">
        <f t="shared" si="3"/>
        <v>44679</v>
      </c>
      <c r="L38" s="116"/>
      <c r="M38" s="59"/>
      <c r="N38" s="57"/>
      <c r="O38" s="56">
        <v>2</v>
      </c>
      <c r="P38" s="57"/>
      <c r="Q38" s="35">
        <v>4</v>
      </c>
    </row>
    <row r="39" spans="1:17" ht="21.75" customHeight="1" x14ac:dyDescent="0.25">
      <c r="A39" s="37" t="s">
        <v>18</v>
      </c>
      <c r="B39" s="115"/>
      <c r="C39" s="116"/>
      <c r="D39" s="59"/>
      <c r="E39" s="57"/>
      <c r="F39" s="56"/>
      <c r="G39" s="57"/>
      <c r="H39" s="35"/>
      <c r="I39" s="29"/>
      <c r="J39" s="37" t="s">
        <v>18</v>
      </c>
      <c r="K39" s="115"/>
      <c r="L39" s="116"/>
      <c r="M39" s="59"/>
      <c r="N39" s="57"/>
      <c r="O39" s="56"/>
      <c r="P39" s="57"/>
      <c r="Q39" s="35"/>
    </row>
    <row r="40" spans="1:17" x14ac:dyDescent="0.25">
      <c r="A40" s="38" t="s">
        <v>55</v>
      </c>
      <c r="B40" s="115"/>
      <c r="C40" s="116"/>
      <c r="D40" s="59"/>
      <c r="E40" s="57"/>
      <c r="F40" s="56"/>
      <c r="G40" s="57"/>
      <c r="H40" s="35" t="str">
        <f>IF(D40=Sheet2!B24,"",IF((D40+F40)&lt;&gt;0,((D40*2)+F40), ""))</f>
        <v/>
      </c>
      <c r="I40" s="29"/>
      <c r="J40" s="38" t="s">
        <v>55</v>
      </c>
      <c r="K40" s="115"/>
      <c r="L40" s="116"/>
      <c r="M40" s="59"/>
      <c r="N40" s="57"/>
      <c r="O40" s="56"/>
      <c r="P40" s="57"/>
      <c r="Q40" s="35" t="str">
        <f>IF(M40=Sheet2!K24,"",IF((M40+O40)&lt;&gt;0,((M40*2)+O40), ""))</f>
        <v/>
      </c>
    </row>
    <row r="41" spans="1:17" x14ac:dyDescent="0.25">
      <c r="A41" s="38" t="s">
        <v>56</v>
      </c>
      <c r="B41" s="115"/>
      <c r="C41" s="116"/>
      <c r="D41" s="59"/>
      <c r="E41" s="57"/>
      <c r="F41" s="56"/>
      <c r="G41" s="57"/>
      <c r="H41" s="35" t="str">
        <f>IF(D41=Sheet2!B24,"",IF((D41+F41)&lt;&gt;0,((D41*3)+F41), ""))</f>
        <v/>
      </c>
      <c r="I41" s="29"/>
      <c r="J41" s="38" t="s">
        <v>56</v>
      </c>
      <c r="K41" s="115"/>
      <c r="L41" s="116"/>
      <c r="M41" s="59"/>
      <c r="N41" s="57"/>
      <c r="O41" s="56"/>
      <c r="P41" s="57"/>
      <c r="Q41" s="35" t="str">
        <f>IF(M41=Sheet2!K24,"",IF((M41+O41)&lt;&gt;0,((M41*3)+O41), ""))</f>
        <v/>
      </c>
    </row>
    <row r="42" spans="1:17" ht="21.75" customHeight="1" x14ac:dyDescent="0.25">
      <c r="A42" s="37" t="s">
        <v>19</v>
      </c>
      <c r="B42" s="115"/>
      <c r="C42" s="116"/>
      <c r="D42" s="59"/>
      <c r="E42" s="57"/>
      <c r="F42" s="113"/>
      <c r="G42" s="114"/>
      <c r="H42" s="35"/>
      <c r="I42" s="29"/>
      <c r="J42" s="37" t="s">
        <v>19</v>
      </c>
      <c r="K42" s="115"/>
      <c r="L42" s="116"/>
      <c r="M42" s="59"/>
      <c r="N42" s="57"/>
      <c r="O42" s="113"/>
      <c r="P42" s="114"/>
      <c r="Q42" s="35" t="str">
        <f>IF(M42=Sheet2!B10,"",IF((M42+O42)&lt;&gt;0,(M42+O42), ""))</f>
        <v/>
      </c>
    </row>
    <row r="43" spans="1:17" ht="16.5" thickBot="1" x14ac:dyDescent="0.3">
      <c r="A43" s="111" t="s">
        <v>15</v>
      </c>
      <c r="B43" s="109"/>
      <c r="C43" s="112"/>
      <c r="D43" s="117" t="str">
        <f>"="&amp;"1x"&amp;IF(SUM(D33:D38,F33:F42,D39,D42)&lt;&gt;0,SUM(D33:D38,F33:F42,D39,D42),0)&amp;"+"&amp;"2x"&amp;IF(AND(D40&lt;&gt;0,D40&lt;&gt;Sheet2!B10),D40,0) &amp; "+"&amp; "3x" &amp; IF(AND(D41&lt;&gt;0,D41&lt;&gt;Sheet2!B10),D41,0)</f>
        <v>=1x4+2x0+3x0</v>
      </c>
      <c r="E43" s="118"/>
      <c r="F43" s="118"/>
      <c r="G43" s="119"/>
      <c r="H43" s="39">
        <f>SUM(H33:H42)</f>
        <v>8</v>
      </c>
      <c r="I43" s="29"/>
      <c r="J43" s="111" t="s">
        <v>15</v>
      </c>
      <c r="K43" s="109"/>
      <c r="L43" s="112"/>
      <c r="M43" s="117" t="str">
        <f>"="&amp;"1x"&amp;IF(SUM(M33:M38,O33:O42,M39,M42)&lt;&gt;0,SUM(M33:M38,O33:O42,M39,M42),0)&amp;"+"&amp;"2x"&amp;IF(AND(M40&lt;&gt;0,M40&lt;&gt;Sheet2!B10),M40,0) &amp; "+"&amp; "3x" &amp; IF(AND(M41&lt;&gt;0,M41&lt;&gt;Sheet2!B10),M41,0)</f>
        <v>=1x4+2x0+3x0</v>
      </c>
      <c r="N43" s="118"/>
      <c r="O43" s="118"/>
      <c r="P43" s="119"/>
      <c r="Q43" s="39">
        <v>8</v>
      </c>
    </row>
    <row r="44" spans="1:17" ht="9.75" customHeight="1" thickTop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 x14ac:dyDescent="0.3">
      <c r="A45" s="124" t="str">
        <f>"کۆی گشتی کاتژمێرەکان : [" &amp; SUM(H29,Q29,H43,Q43) &amp; "] کاتژمێر"</f>
        <v>کۆی گشتی کاتژمێرەکان : [36] کاتژمێر</v>
      </c>
      <c r="B45" s="124"/>
      <c r="C45" s="124"/>
      <c r="D45" s="124"/>
      <c r="E45" s="124"/>
      <c r="F45" s="124"/>
      <c r="G45" s="124"/>
      <c r="H45" s="43"/>
      <c r="I45" s="124" t="str">
        <f>"کۆی کاتژمێرەکانی زێدەکی :[" &amp; SUM(H29,Q29,H43,Q43) - (IF(H29=0,0,P5)+IF(Q29=0,0,P5)+IF(H43=0,0,P5)+IF(Q43=0,0,P5)) &amp; "] کاتژمێر"</f>
        <v>کۆی کاتژمێرەکانی زێدەکی :[12] کاتژمێر</v>
      </c>
      <c r="J45" s="124"/>
      <c r="K45" s="124"/>
      <c r="L45" s="124"/>
      <c r="M45" s="124"/>
      <c r="N45" s="124"/>
      <c r="O45" s="124"/>
      <c r="P45" s="43"/>
      <c r="Q45" s="43"/>
    </row>
    <row r="46" spans="1:17" ht="17.25" thickTop="1" thickBot="1" x14ac:dyDescent="0.3">
      <c r="A46" s="124" t="str">
        <f>"کۆی کاتژمێرەکانی نیساب :[" &amp;IF(H29=0,0,P5)+IF(Q29=0,0,P5)+IF(H43=0,0,P5)+IF(Q43=0,0,P5) &amp; "] کاتژمێر"</f>
        <v>کۆی کاتژمێرەکانی نیساب :[24] کاتژمێر</v>
      </c>
      <c r="B46" s="124"/>
      <c r="C46" s="124"/>
      <c r="D46" s="124"/>
      <c r="E46" s="124"/>
      <c r="F46" s="124"/>
      <c r="G46" s="124"/>
      <c r="H46" s="43"/>
      <c r="I46" s="125" t="s">
        <v>20</v>
      </c>
      <c r="J46" s="125"/>
      <c r="K46" s="125"/>
      <c r="L46" s="128">
        <v>5500</v>
      </c>
      <c r="M46" s="128"/>
      <c r="N46" s="44" t="s">
        <v>29</v>
      </c>
      <c r="O46" s="43"/>
      <c r="P46" s="43"/>
      <c r="Q46" s="43"/>
    </row>
    <row r="47" spans="1:17" ht="17.25" thickTop="1" thickBot="1" x14ac:dyDescent="0.3">
      <c r="A47" s="12"/>
      <c r="B47" s="12"/>
      <c r="C47" s="12"/>
      <c r="D47" s="12"/>
      <c r="E47" s="12"/>
      <c r="F47" s="12"/>
      <c r="G47" s="12"/>
      <c r="H47" s="43"/>
      <c r="I47" s="126" t="s">
        <v>30</v>
      </c>
      <c r="J47" s="126"/>
      <c r="K47" s="126"/>
      <c r="L47" s="129">
        <f>L46*( SUM(H29,Q29,H43,Q43) - (IF(H29=0,0,P5)+IF(Q29=0,0,P5)+IF(H43=0,0,P5)+IF(Q43=0,0,P5)))</f>
        <v>66000</v>
      </c>
      <c r="M47" s="129"/>
      <c r="N47" s="44" t="s">
        <v>29</v>
      </c>
      <c r="O47" s="43"/>
      <c r="P47" s="43"/>
      <c r="Q47" s="43"/>
    </row>
    <row r="48" spans="1:17" ht="51" customHeight="1" thickTop="1" x14ac:dyDescent="0.25">
      <c r="A48" s="12"/>
      <c r="B48" s="12"/>
      <c r="C48" s="12"/>
      <c r="D48" s="12"/>
      <c r="E48" s="12"/>
      <c r="F48" s="12"/>
      <c r="G48" s="12"/>
      <c r="H48" s="43"/>
      <c r="I48" s="45"/>
      <c r="J48" s="45"/>
      <c r="K48" s="45"/>
      <c r="L48" s="46"/>
      <c r="M48" s="47"/>
      <c r="N48" s="43"/>
      <c r="O48" s="43"/>
      <c r="P48" s="43"/>
      <c r="Q48" s="43"/>
    </row>
    <row r="49" spans="1:17" x14ac:dyDescent="0.25">
      <c r="A49" s="127"/>
      <c r="B49" s="127"/>
      <c r="C49" s="127"/>
      <c r="D49" s="48"/>
      <c r="E49" s="49"/>
      <c r="F49" s="49"/>
      <c r="G49" s="123" t="s">
        <v>41</v>
      </c>
      <c r="H49" s="123"/>
      <c r="I49" s="123"/>
      <c r="J49" s="123"/>
      <c r="K49" s="50"/>
      <c r="L49" s="50"/>
      <c r="M49" s="122" t="s">
        <v>42</v>
      </c>
      <c r="N49" s="122"/>
      <c r="O49" s="122"/>
      <c r="P49" s="50"/>
      <c r="Q49" s="50"/>
    </row>
    <row r="50" spans="1:17" x14ac:dyDescent="0.25">
      <c r="A50" s="127"/>
      <c r="B50" s="127"/>
      <c r="C50" s="127"/>
      <c r="D50" s="48"/>
      <c r="E50" s="49"/>
      <c r="F50" s="49"/>
      <c r="G50" s="123" t="s">
        <v>43</v>
      </c>
      <c r="H50" s="123"/>
      <c r="I50" s="123"/>
      <c r="J50" s="123"/>
      <c r="K50" s="50"/>
      <c r="L50" s="50"/>
      <c r="M50" s="122" t="s">
        <v>44</v>
      </c>
      <c r="N50" s="122"/>
      <c r="O50" s="122"/>
      <c r="P50" s="50"/>
      <c r="Q50" s="50"/>
    </row>
    <row r="51" spans="1:17" ht="63.75" customHeight="1" x14ac:dyDescent="0.25">
      <c r="A51" s="127"/>
      <c r="B51" s="127"/>
      <c r="C51" s="127"/>
      <c r="D51" s="48"/>
      <c r="E51" s="51"/>
      <c r="F51" s="51"/>
      <c r="G51" s="51"/>
      <c r="H51" s="51"/>
      <c r="I51" s="50"/>
      <c r="J51" s="52"/>
      <c r="K51" s="52"/>
      <c r="L51" s="52"/>
      <c r="M51" s="52"/>
      <c r="N51" s="52"/>
      <c r="O51" s="53"/>
      <c r="P51" s="50"/>
      <c r="Q51" s="50"/>
    </row>
    <row r="52" spans="1:17" ht="14.25" customHeight="1" x14ac:dyDescent="0.25">
      <c r="A52" s="127" t="str">
        <f>C4</f>
        <v>عبدالقادر مشير يونس</v>
      </c>
      <c r="B52" s="127"/>
      <c r="C52" s="127"/>
      <c r="D52" s="48"/>
      <c r="E52" s="49"/>
      <c r="F52" s="49"/>
      <c r="G52" s="123" t="s">
        <v>68</v>
      </c>
      <c r="H52" s="123"/>
      <c r="I52" s="123"/>
      <c r="J52" s="123"/>
      <c r="K52" s="54"/>
      <c r="L52" s="54"/>
      <c r="M52" s="122" t="s">
        <v>31</v>
      </c>
      <c r="N52" s="122"/>
      <c r="O52" s="122"/>
      <c r="P52" s="50"/>
      <c r="Q52" s="50"/>
    </row>
    <row r="53" spans="1:17" ht="14.25" customHeight="1" x14ac:dyDescent="0.25">
      <c r="A53" s="127" t="s">
        <v>45</v>
      </c>
      <c r="B53" s="127"/>
      <c r="C53" s="127"/>
      <c r="D53" s="48"/>
      <c r="E53" s="49"/>
      <c r="F53" s="49"/>
      <c r="G53" s="123" t="s">
        <v>46</v>
      </c>
      <c r="H53" s="123"/>
      <c r="I53" s="123"/>
      <c r="J53" s="123"/>
      <c r="K53" s="54"/>
      <c r="L53" s="54"/>
      <c r="M53" s="122" t="s">
        <v>47</v>
      </c>
      <c r="N53" s="122"/>
      <c r="O53" s="122"/>
      <c r="P53" s="50"/>
      <c r="Q53" s="50"/>
    </row>
    <row r="54" spans="1:17" x14ac:dyDescent="0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1:17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</sheetData>
  <mergeCells count="246">
    <mergeCell ref="Q2:R2"/>
    <mergeCell ref="O33:P33"/>
    <mergeCell ref="O32:P32"/>
    <mergeCell ref="F39:G39"/>
    <mergeCell ref="O39:P39"/>
    <mergeCell ref="M38:N38"/>
    <mergeCell ref="B32:C32"/>
    <mergeCell ref="B11:E11"/>
    <mergeCell ref="K39:L39"/>
    <mergeCell ref="M36:N36"/>
    <mergeCell ref="M37:N37"/>
    <mergeCell ref="B39:C39"/>
    <mergeCell ref="D39:E39"/>
    <mergeCell ref="D25:E25"/>
    <mergeCell ref="D22:E22"/>
    <mergeCell ref="B34:C34"/>
    <mergeCell ref="O26:P26"/>
    <mergeCell ref="M29:P29"/>
    <mergeCell ref="K26:L26"/>
    <mergeCell ref="K27:L27"/>
    <mergeCell ref="B37:C37"/>
    <mergeCell ref="D24:E24"/>
    <mergeCell ref="B38:C38"/>
    <mergeCell ref="F28:G28"/>
    <mergeCell ref="D43:G43"/>
    <mergeCell ref="M43:P43"/>
    <mergeCell ref="D41:E41"/>
    <mergeCell ref="K37:L37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B41:C41"/>
    <mergeCell ref="K41:L41"/>
    <mergeCell ref="M41:N41"/>
    <mergeCell ref="K38:L38"/>
    <mergeCell ref="M39:N39"/>
    <mergeCell ref="M42:N42"/>
    <mergeCell ref="O42:P42"/>
    <mergeCell ref="F37:G37"/>
    <mergeCell ref="D37:E37"/>
    <mergeCell ref="D38:E38"/>
    <mergeCell ref="F41:G41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M49:O49"/>
    <mergeCell ref="A51:C51"/>
    <mergeCell ref="F23:G23"/>
    <mergeCell ref="F24:G24"/>
    <mergeCell ref="F21:G21"/>
    <mergeCell ref="D42:E42"/>
    <mergeCell ref="F42:G42"/>
    <mergeCell ref="O40:P40"/>
    <mergeCell ref="O41:P41"/>
    <mergeCell ref="O36:P36"/>
    <mergeCell ref="O37:P37"/>
    <mergeCell ref="O22:P22"/>
    <mergeCell ref="D23:E23"/>
    <mergeCell ref="M24:N24"/>
    <mergeCell ref="M25:N25"/>
    <mergeCell ref="M28:N28"/>
    <mergeCell ref="O35:P35"/>
    <mergeCell ref="O34:P34"/>
    <mergeCell ref="M34:N34"/>
    <mergeCell ref="M35:N35"/>
    <mergeCell ref="M32:N32"/>
    <mergeCell ref="M26:N26"/>
    <mergeCell ref="M27:N27"/>
    <mergeCell ref="O27:P27"/>
    <mergeCell ref="M33:N33"/>
    <mergeCell ref="D32:E32"/>
    <mergeCell ref="K33:L33"/>
    <mergeCell ref="K28:L28"/>
    <mergeCell ref="B33:C33"/>
    <mergeCell ref="K36:L36"/>
    <mergeCell ref="D35:E35"/>
    <mergeCell ref="F33:G33"/>
    <mergeCell ref="F32:G32"/>
    <mergeCell ref="F34:G34"/>
    <mergeCell ref="D36:E36"/>
    <mergeCell ref="D29:G29"/>
    <mergeCell ref="D34:E34"/>
    <mergeCell ref="B35:C35"/>
    <mergeCell ref="B36:C36"/>
    <mergeCell ref="D33:E33"/>
    <mergeCell ref="F35:G35"/>
    <mergeCell ref="F36:G36"/>
    <mergeCell ref="K32:L32"/>
    <mergeCell ref="K34:L34"/>
    <mergeCell ref="K35:L35"/>
    <mergeCell ref="K21:L21"/>
    <mergeCell ref="K22:L22"/>
    <mergeCell ref="K23:L23"/>
    <mergeCell ref="K24:L24"/>
    <mergeCell ref="K25:L25"/>
    <mergeCell ref="A31:H31"/>
    <mergeCell ref="J29:L29"/>
    <mergeCell ref="A29:C29"/>
    <mergeCell ref="B23:C23"/>
    <mergeCell ref="B24:C24"/>
    <mergeCell ref="B25:C25"/>
    <mergeCell ref="B28:C28"/>
    <mergeCell ref="J31:Q31"/>
    <mergeCell ref="B27:C27"/>
    <mergeCell ref="F27:G27"/>
    <mergeCell ref="D26:E26"/>
    <mergeCell ref="D27:E27"/>
    <mergeCell ref="M21:N21"/>
    <mergeCell ref="M22:N22"/>
    <mergeCell ref="O21:P21"/>
    <mergeCell ref="F26:G26"/>
    <mergeCell ref="O24:P24"/>
    <mergeCell ref="F22:G22"/>
    <mergeCell ref="F25:G25"/>
    <mergeCell ref="A4:B4"/>
    <mergeCell ref="C4:F4"/>
    <mergeCell ref="A5:B5"/>
    <mergeCell ref="C5:F5"/>
    <mergeCell ref="S5:T5"/>
    <mergeCell ref="P7:Q7"/>
    <mergeCell ref="B7:C7"/>
    <mergeCell ref="D7:E7"/>
    <mergeCell ref="P9:Q9"/>
    <mergeCell ref="M5:O5"/>
    <mergeCell ref="N9:O9"/>
    <mergeCell ref="Q4:R4"/>
    <mergeCell ref="J8:M8"/>
    <mergeCell ref="AH8:AI8"/>
    <mergeCell ref="AH9:AI9"/>
    <mergeCell ref="AH10:AI10"/>
    <mergeCell ref="AF8:AG8"/>
    <mergeCell ref="AD8:AE8"/>
    <mergeCell ref="AD9:AE9"/>
    <mergeCell ref="AF9:AG9"/>
    <mergeCell ref="AF10:AG10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AH5:AI5"/>
    <mergeCell ref="U6:V6"/>
    <mergeCell ref="Y6:AA6"/>
    <mergeCell ref="AD6:AE6"/>
    <mergeCell ref="AH6:AI6"/>
    <mergeCell ref="U5:V5"/>
    <mergeCell ref="W5:X5"/>
    <mergeCell ref="Y5:AA5"/>
    <mergeCell ref="AB5:AC5"/>
    <mergeCell ref="AF6:AG6"/>
    <mergeCell ref="AD5:AE5"/>
    <mergeCell ref="AB6:AC6"/>
    <mergeCell ref="AF5:AG5"/>
    <mergeCell ref="B12:E12"/>
    <mergeCell ref="F12:I12"/>
    <mergeCell ref="J12:M12"/>
    <mergeCell ref="N12:Q12"/>
    <mergeCell ref="AD10:AE10"/>
    <mergeCell ref="S8:T8"/>
    <mergeCell ref="S9:T9"/>
    <mergeCell ref="S10:T10"/>
    <mergeCell ref="U8:V8"/>
    <mergeCell ref="U9:V9"/>
    <mergeCell ref="U10:V10"/>
    <mergeCell ref="W9:X9"/>
    <mergeCell ref="P10:Q10"/>
    <mergeCell ref="N10:O10"/>
    <mergeCell ref="W10:X10"/>
    <mergeCell ref="AB8:AC8"/>
    <mergeCell ref="AB9:AC9"/>
    <mergeCell ref="AB10:AC10"/>
    <mergeCell ref="W8:X8"/>
    <mergeCell ref="Y8:AA8"/>
    <mergeCell ref="Y9:AA9"/>
    <mergeCell ref="Y10:AA10"/>
    <mergeCell ref="N8:Q8"/>
    <mergeCell ref="F11:I11"/>
    <mergeCell ref="M19:N19"/>
    <mergeCell ref="A14:C15"/>
    <mergeCell ref="D14:E14"/>
    <mergeCell ref="F18:G18"/>
    <mergeCell ref="M18:N18"/>
    <mergeCell ref="M20:N20"/>
    <mergeCell ref="O19:P19"/>
    <mergeCell ref="K19:L19"/>
    <mergeCell ref="F14:Q14"/>
    <mergeCell ref="K18:L18"/>
    <mergeCell ref="J17:Q17"/>
    <mergeCell ref="K20:L20"/>
    <mergeCell ref="F20:G20"/>
    <mergeCell ref="O38:P38"/>
    <mergeCell ref="F38:G38"/>
    <mergeCell ref="M2:O2"/>
    <mergeCell ref="D28:E28"/>
    <mergeCell ref="B26:C26"/>
    <mergeCell ref="O23:P23"/>
    <mergeCell ref="O20:P20"/>
    <mergeCell ref="O25:P25"/>
    <mergeCell ref="O28:P28"/>
    <mergeCell ref="B22:C22"/>
    <mergeCell ref="D20:E20"/>
    <mergeCell ref="D21:E21"/>
    <mergeCell ref="A17:H17"/>
    <mergeCell ref="B18:C18"/>
    <mergeCell ref="B20:C20"/>
    <mergeCell ref="B21:C21"/>
    <mergeCell ref="D18:E18"/>
    <mergeCell ref="F19:G19"/>
    <mergeCell ref="B19:C19"/>
    <mergeCell ref="D15:E15"/>
    <mergeCell ref="D19:E19"/>
    <mergeCell ref="F15:Q15"/>
    <mergeCell ref="M23:N23"/>
    <mergeCell ref="O18:P18"/>
  </mergeCells>
  <dataValidations count="6">
    <dataValidation type="list" allowBlank="1" showInputMessage="1" showErrorMessage="1" sqref="O20:O28 F20:F22 H19:H22 Q19:Q28 O33:P33 H25:H28 F25:F28 Q33:Q42 H33:H42 O34:O42 F34:F42">
      <formula1>Lecc</formula1>
    </dataValidation>
    <dataValidation type="list" allowBlank="1" showInputMessage="1" showErrorMessage="1" sqref="B25:B28 C28 C25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showInputMessage="1" showErrorMessage="1" sqref="F33:G33 F19 O19:P19">
      <formula1>Lecc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4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315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316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294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292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291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287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286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51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150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107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106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8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97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96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95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93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92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91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90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9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8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87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86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85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84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83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82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81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80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9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8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77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76" id="{FB83AB67-1445-4C2D-B4B9-3363B9FF3AA3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75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72" id="{F0F2FA81-CF87-4899-AA18-361F4C26DE6B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71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70" id="{924FB796-F796-4B01-BD4A-A879F13BEE99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69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8" id="{1FAA3A93-4449-45BA-BE09-B11AD68D8477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 O24:P24</xm:sqref>
        </x14:conditionalFormatting>
        <x14:conditionalFormatting xmlns:xm="http://schemas.microsoft.com/office/excel/2006/main">
          <x14:cfRule type="expression" priority="67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Q23:Q24</xm:sqref>
        </x14:conditionalFormatting>
        <x14:conditionalFormatting xmlns:xm="http://schemas.microsoft.com/office/excel/2006/main">
          <x14:cfRule type="expression" priority="66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M24:N24</xm:sqref>
        </x14:conditionalFormatting>
        <x14:conditionalFormatting xmlns:xm="http://schemas.microsoft.com/office/excel/2006/main">
          <x14:cfRule type="expression" priority="64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63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62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60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58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57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56" id="{AB18C92C-62CA-4DEE-BB20-B034C0BD0BF4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55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54" id="{4BE73F59-28DC-46FE-87E0-94D23C09ED12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53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0" id="{73CBDB24-832D-4C51-997F-F99C4187002A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49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48" id="{29411219-60DD-4B0A-B57D-8E8D851C8C3C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D37:E37</xm:sqref>
        </x14:conditionalFormatting>
        <x14:conditionalFormatting xmlns:xm="http://schemas.microsoft.com/office/excel/2006/main">
          <x14:cfRule type="expression" priority="45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D38:E38</xm:sqref>
        </x14:conditionalFormatting>
        <x14:conditionalFormatting xmlns:xm="http://schemas.microsoft.com/office/excel/2006/main">
          <x14:cfRule type="expression" priority="43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D39:E39</xm:sqref>
        </x14:conditionalFormatting>
        <x14:conditionalFormatting xmlns:xm="http://schemas.microsoft.com/office/excel/2006/main">
          <x14:cfRule type="expression" priority="41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39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37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36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35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34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33" id="{BF6B2CAB-D235-420C-8E3F-C77E90A0245C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32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31" id="{89054945-E7D0-429F-AD9B-077165B2B4B9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30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29" id="{089186BD-4D6D-43E3-A283-E92A59C40CE9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8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27" id="{87F7C2AC-0489-40A8-BC5D-B49DB6F2BAAC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M37:N37</xm:sqref>
        </x14:conditionalFormatting>
        <x14:conditionalFormatting xmlns:xm="http://schemas.microsoft.com/office/excel/2006/main">
          <x14:cfRule type="expression" priority="25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M38:N38</xm:sqref>
        </x14:conditionalFormatting>
        <x14:conditionalFormatting xmlns:xm="http://schemas.microsoft.com/office/excel/2006/main">
          <x14:cfRule type="expression" priority="23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M39:N39</xm:sqref>
        </x14:conditionalFormatting>
        <x14:conditionalFormatting xmlns:xm="http://schemas.microsoft.com/office/excel/2006/main">
          <x14:cfRule type="expression" priority="21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9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17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16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15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14" id="{9B8D0099-FED7-40EA-9BB0-92AD52B53F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3" id="{C22573DD-055C-4B75-A173-073ABDD8F2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2" id="{01FD8AE6-0D6B-4AA0-A09C-521C2CC838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11" id="{86906DBA-C32C-40AE-B0B1-9E8708B30A8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10" id="{6720AB9A-C84D-4CC9-B3BC-9E223BAB81A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9" id="{D3177052-F9F4-432B-BC62-DE94328B96A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8" id="{6B09F7D5-4D15-43E3-8F40-CA7E58EA0F0D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O37:P38</xm:sqref>
        </x14:conditionalFormatting>
        <x14:conditionalFormatting xmlns:xm="http://schemas.microsoft.com/office/excel/2006/main">
          <x14:cfRule type="expression" priority="7" id="{6AA3ADAC-B00B-4776-88D9-6E50C3949F13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Q37:Q38</xm:sqref>
        </x14:conditionalFormatting>
        <x14:conditionalFormatting xmlns:xm="http://schemas.microsoft.com/office/excel/2006/main">
          <x14:cfRule type="expression" priority="6" id="{BFC95056-A92B-411E-B6AB-620B6812726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O39:P39</xm:sqref>
        </x14:conditionalFormatting>
        <x14:conditionalFormatting xmlns:xm="http://schemas.microsoft.com/office/excel/2006/main">
          <x14:cfRule type="expression" priority="5" id="{83BBF0D0-3232-492E-BE8F-BAD4C97B55D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4" id="{7F1D5844-32E7-4D85-9A4D-DB3643AEB5E7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F37:G38</xm:sqref>
        </x14:conditionalFormatting>
        <x14:conditionalFormatting xmlns:xm="http://schemas.microsoft.com/office/excel/2006/main">
          <x14:cfRule type="expression" priority="3" id="{9170482A-25B7-4E7A-A102-294E0BD13850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H37:H38</xm:sqref>
        </x14:conditionalFormatting>
        <x14:conditionalFormatting xmlns:xm="http://schemas.microsoft.com/office/excel/2006/main">
          <x14:cfRule type="expression" priority="2" id="{9F6C04FB-E512-410A-9A3D-519C6814D9C5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F39:G39</xm:sqref>
        </x14:conditionalFormatting>
        <x14:conditionalFormatting xmlns:xm="http://schemas.microsoft.com/office/excel/2006/main">
          <x14:cfRule type="expression" priority="1" id="{C2B6289B-3A12-486F-8F57-598520478BA7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M40:M41 D20:D28 E25 M34:M38 M39:N39 N28 E28 M42:N42 M33:N33 E42 N25 D34:D42 E39 M20:M28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I4" sqref="I4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54</v>
      </c>
      <c r="B1" s="1"/>
      <c r="C1" s="1"/>
    </row>
    <row r="2" spans="1:12" x14ac:dyDescent="0.25">
      <c r="A2" s="1" t="s">
        <v>32</v>
      </c>
      <c r="B2" s="1">
        <v>1</v>
      </c>
      <c r="C2" s="1">
        <v>1</v>
      </c>
    </row>
    <row r="3" spans="1:12" x14ac:dyDescent="0.25">
      <c r="A3" s="1" t="s">
        <v>33</v>
      </c>
      <c r="B3" s="1">
        <v>2</v>
      </c>
      <c r="C3" s="1">
        <v>2</v>
      </c>
      <c r="I3" s="2">
        <f>Sheet1!B19</f>
        <v>44653</v>
      </c>
      <c r="J3" s="2">
        <f>Sheet1!K19</f>
        <v>44660</v>
      </c>
      <c r="K3" s="2">
        <f>Sheet1!B33</f>
        <v>44667</v>
      </c>
      <c r="L3" s="2">
        <f>Sheet1!K33</f>
        <v>44674</v>
      </c>
    </row>
    <row r="4" spans="1:12" x14ac:dyDescent="0.25">
      <c r="A4" s="1" t="s">
        <v>34</v>
      </c>
      <c r="B4" s="1">
        <v>3</v>
      </c>
      <c r="C4" s="1">
        <v>3</v>
      </c>
      <c r="I4" s="2">
        <f>Sheet1!B20</f>
        <v>44654</v>
      </c>
      <c r="J4" s="2">
        <f>Sheet1!K20</f>
        <v>44661</v>
      </c>
      <c r="K4" s="2">
        <f>Sheet1!B34</f>
        <v>44668</v>
      </c>
      <c r="L4" s="2">
        <f>Sheet1!K34</f>
        <v>44675</v>
      </c>
    </row>
    <row r="5" spans="1:12" x14ac:dyDescent="0.25">
      <c r="A5" s="1" t="s">
        <v>35</v>
      </c>
      <c r="B5" s="1">
        <v>4</v>
      </c>
      <c r="C5" s="1">
        <v>4</v>
      </c>
      <c r="I5" s="2">
        <f>Sheet1!B21</f>
        <v>44655</v>
      </c>
      <c r="J5" s="2">
        <f>Sheet1!K21</f>
        <v>44662</v>
      </c>
      <c r="K5" s="2">
        <f>Sheet1!B35</f>
        <v>44669</v>
      </c>
      <c r="L5" s="2">
        <f>Sheet1!K35</f>
        <v>44676</v>
      </c>
    </row>
    <row r="6" spans="1:12" x14ac:dyDescent="0.25">
      <c r="A6" s="1"/>
      <c r="B6" s="1">
        <v>5</v>
      </c>
      <c r="C6" s="1">
        <v>5</v>
      </c>
      <c r="I6" s="2">
        <f>Sheet1!B22</f>
        <v>44656</v>
      </c>
      <c r="J6" s="2">
        <f>Sheet1!K22</f>
        <v>44663</v>
      </c>
      <c r="K6" s="2">
        <f>Sheet1!B36</f>
        <v>44670</v>
      </c>
      <c r="L6" s="2">
        <f>Sheet1!K36</f>
        <v>44677</v>
      </c>
    </row>
    <row r="7" spans="1:12" x14ac:dyDescent="0.25">
      <c r="A7" s="1"/>
      <c r="B7" s="1">
        <v>6</v>
      </c>
      <c r="C7" s="1">
        <v>6</v>
      </c>
      <c r="I7" s="2">
        <f>Sheet1!B23</f>
        <v>44657</v>
      </c>
      <c r="J7" s="2">
        <f>Sheet1!K23</f>
        <v>44664</v>
      </c>
      <c r="K7" s="2">
        <f>Sheet1!B37</f>
        <v>44671</v>
      </c>
      <c r="L7" s="2">
        <f>Sheet1!K37</f>
        <v>44678</v>
      </c>
    </row>
    <row r="8" spans="1:12" x14ac:dyDescent="0.25">
      <c r="A8" s="1"/>
      <c r="B8" s="1">
        <v>7</v>
      </c>
      <c r="C8" s="1">
        <v>7</v>
      </c>
      <c r="I8" s="2">
        <f>Sheet1!B24</f>
        <v>44658</v>
      </c>
      <c r="J8" s="2">
        <f>Sheet1!K24</f>
        <v>44665</v>
      </c>
      <c r="K8" s="2">
        <f>Sheet1!B38</f>
        <v>44672</v>
      </c>
      <c r="L8" s="2">
        <f>Sheet1!K38</f>
        <v>44679</v>
      </c>
    </row>
    <row r="9" spans="1:12" x14ac:dyDescent="0.25">
      <c r="A9" s="1"/>
      <c r="B9" s="1">
        <v>8</v>
      </c>
      <c r="C9" s="1">
        <v>8</v>
      </c>
      <c r="I9" s="2"/>
    </row>
    <row r="10" spans="1:12" x14ac:dyDescent="0.25">
      <c r="A10" s="1"/>
      <c r="B10" s="1" t="s">
        <v>38</v>
      </c>
      <c r="C10" s="1">
        <v>9</v>
      </c>
    </row>
    <row r="11" spans="1:12" x14ac:dyDescent="0.25">
      <c r="A11" s="1"/>
      <c r="B11" s="1"/>
      <c r="C11" s="1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B1" sqref="B1"/>
    </sheetView>
  </sheetViews>
  <sheetFormatPr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2022-06-09T20:47:49Z</dcterms:modified>
</cp:coreProperties>
</file>