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ltechnology-my.sharepoint.com/personal/alan_abdulla_diltechnology_com/Documents/Desktop/"/>
    </mc:Choice>
  </mc:AlternateContent>
  <xr:revisionPtr revIDLastSave="35" documentId="11_86729AE71A081151291BDFA6B4D8AE63D9CB7CA1" xr6:coauthVersionLast="47" xr6:coauthVersionMax="47" xr10:uidLastSave="{2CAF9C50-704C-46FB-93A4-A72E3CC40178}"/>
  <bookViews>
    <workbookView xWindow="-110" yWindow="-110" windowWidth="19420" windowHeight="115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<sst xmlns="http://schemas.openxmlformats.org/spreadsheetml/2006/main" count="203" uniqueCount="169">
  <si>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</si>
  <si>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</si>
  <si>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</si>
  <si>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</si>
  <si>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</si>
  <si>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</si>
  <si>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</si>
  <si>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</si>
  <si>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</si>
  <si>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</si>
  <si>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</si>
  <si>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</si>
  <si>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</si>
  <si>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</si>
  <si>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</si>
  <si>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</si>
  <si>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</si>
  <si>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</si>
  <si>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</si>
  <si>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</si>
  <si>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</si>
  <si>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</si>
  <si>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</si>
  <si>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</si>
  <si>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</si>
  <si>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</si>
  <si>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</si>
  <si>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</si>
  <si>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</si>
  <si>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</si>
  <si>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</si>
  <si>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</si>
  <si>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</si>
  <si>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</si>
  <si>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</si>
  <si>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</si>
  <si>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</si>
  <si>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</si>
  <si>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</si>
  <si>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</si>
  <si>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</si>
  <si>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</si>
  <si>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</si>
  <si>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</si>
  <si>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</si>
  <si>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</si>
  <si>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</si>
  <si>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</si>
  <si>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</si>
  <si>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</si>
  <si>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</si>
  <si>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</si>
  <si>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</si>
  <si>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</si>
  <si>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</si>
  <si>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</si>
  <si>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</si>
  <si>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</si>
  <si>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</si>
  <si>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</si>
  <si>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</si>
  <si>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</si>
  <si>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</si>
  <si>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</si>
  <si>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</si>
  <si>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</si>
  <si>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</si>
  <si>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</si>
  <si>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</si>
  <si>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</si>
  <si>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</si>
  <si>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</si>
  <si>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</si>
  <si>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</si>
  <si>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</si>
  <si>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</si>
  <si>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</si>
  <si>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</si>
  <si>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</si>
  <si>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</si>
  <si>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</si>
  <si>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</si>
  <si>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</si>
  <si>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</si>
  <si>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</si>
  <si>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</si>
  <si>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</si>
  <si>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</si>
  <si>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</si>
  <si>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</si>
  <si>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</si>
  <si>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</si>
  <si>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</si>
  <si>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</si>
  <si>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</si>
  <si>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</si>
  <si>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</si>
  <si>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</si>
  <si>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</si>
  <si>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</si>
  <si>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</si>
  <si>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</si>
  <si>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</si>
  <si>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</si>
  <si>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</si>
  <si>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</si>
  <si>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</si>
  <si>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</si>
  <si>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</si>
  <si>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</si>
  <si>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</si>
  <si>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</si>
  <si>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</si>
  <si>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</si>
  <si>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</si>
  <si>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</si>
  <si>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</si>
  <si>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</si>
  <si>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</si>
  <si>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</si>
  <si>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</si>
  <si>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</si>
  <si>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</si>
  <si>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</si>
  <si>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</si>
  <si>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</si>
  <si>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</si>
  <si>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</si>
  <si>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</si>
  <si>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</si>
  <si>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</si>
  <si>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</si>
  <si>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</si>
  <si>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</si>
  <si>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</si>
  <si>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</si>
  <si>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</si>
  <si>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</si>
  <si>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</si>
  <si>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</si>
  <si>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</si>
  <si>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</si>
  <si>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</si>
  <si>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</si>
  <si>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</si>
  <si>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</si>
  <si>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</si>
  <si>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</si>
  <si>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</si>
  <si>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</si>
  <si>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</si>
  <si>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</si>
  <si>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</si>
  <si>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</si>
  <si>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</si>
  <si>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</si>
  <si>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</si>
  <si>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</si>
  <si>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</si>
  <si>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</si>
  <si>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</si>
  <si>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</si>
  <si>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</si>
  <si>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</si>
  <si>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</si>
  <si>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</si>
  <si>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یاسا</t>
  </si>
  <si>
    <t>پرۆفیسۆری یاریدەدەر</t>
  </si>
  <si>
    <t>د.ئالان بهاءالدین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</si>
</sst>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topLeftCell="A57" zoomScale="110" zoomScaleNormal="110" zoomScaleSheetLayoutView="100" workbookViewId="0">
      <selection activeCell="A53" sqref="A53:XFD5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ht="15.5">
      <c r="A2" s="92" t="s">
        <v>41</v>
      </c>
      <c r="B2" s="93"/>
      <c r="C2" s="100" t="s">
        <v>168</v>
      </c>
      <c r="D2" s="101"/>
      <c r="E2" s="4" t="s">
        <v>10</v>
      </c>
      <c r="F2" s="8">
        <f>E66</f>
        <v>0</v>
      </c>
    </row>
    <row r="3" spans="1:13" ht="15.5">
      <c r="A3" s="92" t="s">
        <v>42</v>
      </c>
      <c r="B3" s="93"/>
      <c r="C3" s="100" t="s">
        <v>61</v>
      </c>
      <c r="D3" s="101"/>
      <c r="E3" s="4" t="s">
        <v>11</v>
      </c>
      <c r="F3" s="9">
        <f t="shared" ref="F3" si="0">E67</f>
        <v>84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>
      <c r="A4" s="92" t="s">
        <v>43</v>
      </c>
      <c r="B4" s="93"/>
      <c r="C4" s="100" t="s">
        <v>166</v>
      </c>
      <c r="D4" s="101"/>
      <c r="E4" s="4" t="s">
        <v>12</v>
      </c>
      <c r="F4" s="10">
        <f>IF(E68&gt;199,200, E68)</f>
        <v>84</v>
      </c>
    </row>
    <row r="5" spans="1:13" ht="15.5">
      <c r="A5" s="92" t="s">
        <v>44</v>
      </c>
      <c r="B5" s="93"/>
      <c r="C5" s="100" t="s">
        <v>167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0</v>
      </c>
      <c r="E7" s="22">
        <f>D7</f>
        <v>0</v>
      </c>
      <c r="F7" s="102" t="s">
        <v>146</v>
      </c>
      <c r="G7" s="102"/>
      <c r="H7" s="102"/>
      <c r="I7" s="102"/>
    </row>
    <row r="8" spans="1:13" ht="14.25" customHeight="1">
      <c r="A8" s="39">
        <v>-2</v>
      </c>
      <c r="B8" s="45" t="s">
        <v>150</v>
      </c>
      <c r="C8" s="37">
        <v>3</v>
      </c>
      <c r="D8" s="36">
        <v>1</v>
      </c>
      <c r="E8" s="22">
        <f t="shared" ref="E8:E11" si="1">D8*C8</f>
        <v>3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1</v>
      </c>
      <c r="E9" s="22">
        <f t="shared" si="1"/>
        <v>3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65</v>
      </c>
      <c r="B14" s="49"/>
      <c r="C14" s="25"/>
      <c r="D14" s="25"/>
      <c r="E14" s="26">
        <f>SUM(E7:E13)</f>
        <v>6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5.5">
      <c r="A18" s="39">
        <v>-10</v>
      </c>
      <c r="B18" s="50" t="s">
        <v>69</v>
      </c>
      <c r="C18" s="38">
        <v>2</v>
      </c>
      <c r="D18" s="35">
        <v>0</v>
      </c>
      <c r="E18" s="23">
        <f t="shared" si="3"/>
        <v>0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77</v>
      </c>
      <c r="C20" s="38">
        <v>3</v>
      </c>
      <c r="D20" s="35">
        <v>0</v>
      </c>
      <c r="E20" s="22">
        <f t="shared" ref="E20:E21" si="4">D20*C20</f>
        <v>0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72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24" t="s">
        <v>162</v>
      </c>
      <c r="B37" s="51"/>
      <c r="C37" s="24"/>
      <c r="D37" s="24"/>
      <c r="E37" s="26">
        <f>SUM(E25:E36)</f>
        <v>25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41">
        <v>-27</v>
      </c>
      <c r="B39" s="52" t="s">
        <v>80</v>
      </c>
      <c r="C39" s="37">
        <v>3</v>
      </c>
      <c r="D39" s="36">
        <v>4</v>
      </c>
      <c r="E39" s="22">
        <f t="shared" ref="E39:E44" si="7">D39*C39</f>
        <v>12</v>
      </c>
      <c r="F39" s="14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79</v>
      </c>
      <c r="C40" s="37">
        <v>2</v>
      </c>
      <c r="D40" s="35">
        <v>1</v>
      </c>
      <c r="E40" s="22">
        <f t="shared" si="7"/>
        <v>2</v>
      </c>
      <c r="F40" s="3"/>
      <c r="G40" s="13"/>
      <c r="H40" s="13"/>
      <c r="I40" s="13"/>
      <c r="J40" s="13"/>
      <c r="K40" s="13"/>
      <c r="L40" s="13"/>
      <c r="M40" s="13"/>
    </row>
    <row r="41" spans="1:13" ht="31">
      <c r="A41" s="42">
        <v>-29</v>
      </c>
      <c r="B41" s="46" t="s">
        <v>33</v>
      </c>
      <c r="C41" s="38">
        <v>10</v>
      </c>
      <c r="D41" s="35">
        <v>0</v>
      </c>
      <c r="E41" s="23">
        <f>IF(D41=0,0,IF(D41&gt;=2,20,10))</f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15.5">
      <c r="A42" s="42">
        <v>-30</v>
      </c>
      <c r="B42" s="52" t="s">
        <v>70</v>
      </c>
      <c r="C42" s="37">
        <v>1</v>
      </c>
      <c r="D42" s="35">
        <v>5</v>
      </c>
      <c r="E42" s="22">
        <f t="shared" si="7"/>
        <v>5</v>
      </c>
      <c r="F42" s="3"/>
      <c r="G42" s="13"/>
      <c r="H42" s="13"/>
      <c r="I42" s="13"/>
      <c r="J42" s="13"/>
      <c r="K42" s="13"/>
      <c r="L42" s="13"/>
      <c r="M42" s="13"/>
    </row>
    <row r="43" spans="1:13" ht="31">
      <c r="A43" s="42">
        <v>-31</v>
      </c>
      <c r="B43" s="46" t="s">
        <v>32</v>
      </c>
      <c r="C43" s="38">
        <v>2</v>
      </c>
      <c r="D43" s="35">
        <v>3</v>
      </c>
      <c r="E43" s="23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15.5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74</v>
      </c>
      <c r="C45" s="37">
        <v>3</v>
      </c>
      <c r="D45" s="35">
        <v>0</v>
      </c>
      <c r="E45" s="22">
        <f t="shared" ref="E45" si="8">D45*C45</f>
        <v>0</v>
      </c>
      <c r="F45" s="34"/>
      <c r="G45" s="13"/>
      <c r="H45" s="13"/>
      <c r="I45" s="13"/>
      <c r="J45" s="13"/>
      <c r="K45" s="13"/>
      <c r="L45" s="13"/>
      <c r="M45" s="13"/>
    </row>
    <row r="46" spans="1:13" ht="15.5">
      <c r="A46" s="24" t="s">
        <v>163</v>
      </c>
      <c r="B46" s="51"/>
      <c r="C46" s="24"/>
      <c r="D46" s="24"/>
      <c r="E46" s="26">
        <f>SUM(E39:E45)</f>
        <v>25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.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19</v>
      </c>
      <c r="C53" s="37">
        <v>2</v>
      </c>
      <c r="D53" s="36">
        <v>3</v>
      </c>
      <c r="E53" s="22">
        <f>D53*C53</f>
        <v>6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.5">
      <c r="A56" s="24" t="s">
        <v>164</v>
      </c>
      <c r="B56" s="51"/>
      <c r="C56" s="24"/>
      <c r="D56" s="24"/>
      <c r="E56" s="26">
        <f>SUM(E48:E55)</f>
        <v>6</v>
      </c>
      <c r="F56" s="3"/>
      <c r="G56" s="13"/>
      <c r="H56" s="13"/>
      <c r="I56" s="13"/>
      <c r="J56" s="13"/>
      <c r="K56" s="13"/>
      <c r="L56" s="13"/>
      <c r="M56" s="13"/>
    </row>
    <row r="57" spans="1:13" ht="15.5">
      <c r="A57" s="90" t="s">
        <v>9</v>
      </c>
      <c r="B57" s="91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.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.5">
      <c r="A64" s="24" t="s">
        <v>165</v>
      </c>
      <c r="B64" s="51"/>
      <c r="C64" s="24"/>
      <c r="D64" s="24"/>
      <c r="E64" s="26">
        <f>SUM(E58:E63)</f>
        <v>16</v>
      </c>
      <c r="F64" s="3"/>
      <c r="K64" s="13"/>
      <c r="L64" s="13"/>
      <c r="M64" s="13"/>
    </row>
    <row r="65" spans="1:6" ht="15.5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0</v>
      </c>
      <c r="F66" s="3"/>
    </row>
    <row r="67" spans="1:6" ht="15.5">
      <c r="A67" s="24"/>
      <c r="B67" s="55"/>
      <c r="C67" s="24"/>
      <c r="D67" s="30" t="s">
        <v>11</v>
      </c>
      <c r="E67" s="31">
        <f>E68-E66</f>
        <v>84</v>
      </c>
      <c r="F67" s="3"/>
    </row>
    <row r="68" spans="1:6" ht="15.5">
      <c r="A68" s="24"/>
      <c r="B68" s="55"/>
      <c r="C68" s="24"/>
      <c r="D68" s="30" t="s">
        <v>12</v>
      </c>
      <c r="E68" s="32">
        <f>(E14+E23+E37+E46+E56+E64)</f>
        <v>84</v>
      </c>
      <c r="F68" s="3"/>
    </row>
    <row r="69" spans="1:6" ht="14">
      <c r="A69" s="3"/>
      <c r="B69" s="34"/>
      <c r="C69" s="2"/>
      <c r="D69" s="2"/>
      <c r="E69" s="2"/>
      <c r="F69" s="3"/>
    </row>
    <row r="70" spans="1:6" ht="14">
      <c r="A70" s="3"/>
      <c r="B70" s="34"/>
      <c r="C70" s="2"/>
      <c r="D70" s="2"/>
      <c r="E70" s="2"/>
      <c r="F70" s="3"/>
    </row>
    <row r="71" spans="1:6" ht="14" hidden="1">
      <c r="A71" s="3"/>
      <c r="B71" s="34"/>
      <c r="C71" s="2"/>
      <c r="D71" s="2"/>
      <c r="E71" s="2"/>
      <c r="F71" s="3"/>
    </row>
    <row r="72" spans="1:6" ht="14">
      <c r="A72" s="3"/>
      <c r="B72" s="34"/>
      <c r="C72" s="2"/>
      <c r="D72" s="2"/>
      <c r="E72" s="2"/>
      <c r="F72" s="3"/>
    </row>
    <row r="73" spans="1:6" ht="14">
      <c r="A73" s="3"/>
      <c r="B73" s="34"/>
      <c r="C73" s="2"/>
      <c r="D73" s="2"/>
      <c r="E73" s="2"/>
      <c r="F73" s="3"/>
    </row>
    <row r="74" spans="1:6" ht="14">
      <c r="A74" s="3"/>
      <c r="B74" s="34"/>
      <c r="C74" s="2"/>
      <c r="D74" s="2"/>
      <c r="E74" s="2"/>
      <c r="F74" s="3"/>
    </row>
    <row r="75" spans="1:6" ht="14">
      <c r="A75" s="3"/>
      <c r="B75" s="34"/>
      <c r="C75" s="2"/>
      <c r="D75" s="2"/>
      <c r="E75" s="2"/>
      <c r="F75" s="3"/>
    </row>
    <row r="76" spans="1:6" ht="14">
      <c r="A76" s="3"/>
      <c r="B76" s="34"/>
      <c r="C76" s="2"/>
      <c r="D76" s="2"/>
      <c r="E76" s="2"/>
      <c r="F76" s="3"/>
    </row>
    <row r="77" spans="1:6" ht="14">
      <c r="A77" s="3"/>
      <c r="B77" s="34"/>
      <c r="C77" s="2"/>
      <c r="D77" s="2"/>
      <c r="E77" s="2"/>
      <c r="F77" s="3"/>
    </row>
    <row r="78" spans="1:6" ht="14">
      <c r="C78" s="1"/>
      <c r="D78" s="1"/>
      <c r="E78" s="1"/>
      <c r="F78" s="3"/>
    </row>
    <row r="79" spans="1:6" ht="14">
      <c r="C79" s="1"/>
      <c r="D79" s="1"/>
      <c r="E79" s="1"/>
      <c r="F79" s="3"/>
    </row>
    <row r="80" spans="1:6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2.5">
      <c r="C84" s="1"/>
      <c r="D84" s="1"/>
      <c r="E84" s="1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/>
    <row r="1004" spans="3:5" ht="12.5"/>
    <row r="1005" spans="3:5" ht="12.5"/>
    <row r="1006" spans="3:5" ht="12.5"/>
    <row r="1007" spans="3:5" ht="12.5"/>
    <row r="1008" spans="3:5" ht="12.5"/>
    <row r="1009" ht="12.5"/>
    <row r="1010" ht="12.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21" sqref="A21:XFD2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د.ئالان بهاءالدین عبدالله</v>
      </c>
      <c r="B2" s="84" t="s">
        <v>43</v>
      </c>
      <c r="C2" s="85"/>
      <c r="D2" s="81"/>
    </row>
    <row r="3" spans="1:6" ht="27.5">
      <c r="A3" s="83" t="str">
        <f>"نازناوی زانستی: "&amp;CAD!C5</f>
        <v>نازناوی زانستی: پرۆفیسۆری یاریدەدەر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5">
      <c r="A5" s="75" t="s">
        <v>133</v>
      </c>
      <c r="B5" s="74"/>
      <c r="C5" s="73"/>
      <c r="D5" s="73"/>
      <c r="E5" s="76">
        <f>D43</f>
        <v>2.65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8.5">
      <c r="A7" s="67" t="s">
        <v>131</v>
      </c>
      <c r="B7" s="65">
        <v>6</v>
      </c>
      <c r="C7" s="66"/>
      <c r="D7" s="63">
        <f>C7*B7</f>
        <v>0</v>
      </c>
    </row>
    <row r="8" spans="1:6" ht="18.5">
      <c r="A8" s="67" t="s">
        <v>130</v>
      </c>
      <c r="B8" s="65">
        <v>4</v>
      </c>
      <c r="C8" s="66">
        <v>1</v>
      </c>
      <c r="D8" s="63">
        <f>C8*B8</f>
        <v>4</v>
      </c>
      <c r="E8" s="61" t="s">
        <v>129</v>
      </c>
    </row>
    <row r="9" spans="1:6" ht="18.5">
      <c r="A9" s="67" t="s">
        <v>128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127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.5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8.5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8.5" hidden="1">
      <c r="A14" s="65" t="s">
        <v>85</v>
      </c>
      <c r="B14" s="65"/>
      <c r="C14" s="63"/>
      <c r="D14" s="63">
        <f>SUM(D6:D13)</f>
        <v>25</v>
      </c>
    </row>
    <row r="15" spans="1:6" ht="18.5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/>
      <c r="D16" s="63">
        <f>IF(C16&gt;0,C16+4,0)</f>
        <v>0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8.5">
      <c r="A18" s="67" t="s">
        <v>116</v>
      </c>
      <c r="B18" s="65"/>
      <c r="C18" s="66">
        <v>1</v>
      </c>
      <c r="D18" s="63">
        <f>IF(C18=4, 5, C18)</f>
        <v>1</v>
      </c>
      <c r="E18" s="61" t="s">
        <v>115</v>
      </c>
    </row>
    <row r="19" spans="1:12" ht="22.5" customHeight="1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>
      <c r="A20" s="67" t="s">
        <v>113</v>
      </c>
      <c r="B20" s="65"/>
      <c r="C20" s="66">
        <v>1</v>
      </c>
      <c r="D20" s="63">
        <f>C20*4</f>
        <v>4</v>
      </c>
      <c r="E20" s="61"/>
    </row>
    <row r="21" spans="1:12" ht="18.5">
      <c r="A21" s="67" t="s">
        <v>154</v>
      </c>
      <c r="B21" s="65">
        <v>5</v>
      </c>
      <c r="C21" s="66">
        <f>CAD!D8+CAD!D16</f>
        <v>1</v>
      </c>
      <c r="D21" s="63">
        <f>C21*3</f>
        <v>3</v>
      </c>
      <c r="E21" s="61" t="s">
        <v>141</v>
      </c>
    </row>
    <row r="22" spans="1:12" ht="18.5">
      <c r="A22" s="67" t="s">
        <v>155</v>
      </c>
      <c r="B22" s="65">
        <v>5</v>
      </c>
      <c r="C22" s="66">
        <v>0</v>
      </c>
      <c r="D22" s="63">
        <f>IF(C22=0, 0, C22*0.5)</f>
        <v>0</v>
      </c>
      <c r="E22" s="72" t="s">
        <v>107</v>
      </c>
      <c r="F22" s="61" t="s">
        <v>161</v>
      </c>
    </row>
    <row r="23" spans="1:12" ht="18.5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.5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8.5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8.5" hidden="1">
      <c r="A26" s="65" t="s">
        <v>85</v>
      </c>
      <c r="B26" s="65"/>
      <c r="C26" s="63"/>
      <c r="D26" s="62">
        <f>SUM(D16:D25)</f>
        <v>8</v>
      </c>
    </row>
    <row r="27" spans="1:12" ht="18.5">
      <c r="A27" s="71" t="s">
        <v>105</v>
      </c>
      <c r="B27" s="70"/>
      <c r="C27" s="62"/>
      <c r="D27" s="62"/>
      <c r="E27" s="61"/>
    </row>
    <row r="28" spans="1:12" ht="30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>
        <v>2</v>
      </c>
      <c r="D29" s="63">
        <f>C29*3</f>
        <v>6</v>
      </c>
      <c r="E29" s="61" t="s">
        <v>102</v>
      </c>
    </row>
    <row r="30" spans="1:12" ht="18.5">
      <c r="A30" s="67" t="s">
        <v>101</v>
      </c>
      <c r="B30" s="65">
        <v>4</v>
      </c>
      <c r="C30" s="66">
        <v>4</v>
      </c>
      <c r="D30" s="63">
        <f>C30</f>
        <v>4</v>
      </c>
      <c r="E30" s="61" t="s">
        <v>100</v>
      </c>
    </row>
    <row r="31" spans="1:12" ht="18.5">
      <c r="A31" s="67" t="s">
        <v>99</v>
      </c>
      <c r="B31" s="65">
        <v>2</v>
      </c>
      <c r="C31" s="66">
        <v>2</v>
      </c>
      <c r="D31" s="63">
        <f>C31*2</f>
        <v>4</v>
      </c>
      <c r="E31" s="61" t="s">
        <v>98</v>
      </c>
    </row>
    <row r="32" spans="1:12" ht="18.5">
      <c r="A32" s="67" t="s">
        <v>97</v>
      </c>
      <c r="B32" s="65">
        <v>3</v>
      </c>
      <c r="C32" s="66">
        <v>1</v>
      </c>
      <c r="D32" s="63">
        <f>C32*3</f>
        <v>3</v>
      </c>
      <c r="E32" s="61" t="s">
        <v>96</v>
      </c>
    </row>
    <row r="33" spans="1:5" ht="18.5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.5">
      <c r="A34" s="67" t="s">
        <v>156</v>
      </c>
      <c r="B34" s="65">
        <v>2</v>
      </c>
      <c r="C34" s="66"/>
      <c r="D34" s="63">
        <f>C34*3</f>
        <v>0</v>
      </c>
      <c r="E34" s="61" t="s">
        <v>93</v>
      </c>
    </row>
    <row r="35" spans="1:5" ht="18.5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91</v>
      </c>
      <c r="B37" s="65">
        <v>6</v>
      </c>
      <c r="C37" s="66">
        <v>1</v>
      </c>
      <c r="D37" s="63">
        <f>IF(C37=0,0,IF(C37=1,3,IF(C37=2,6)))</f>
        <v>3</v>
      </c>
      <c r="E37" s="61" t="s">
        <v>90</v>
      </c>
    </row>
    <row r="38" spans="1:5" ht="18.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5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.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5" hidden="1">
      <c r="A41" s="65" t="s">
        <v>85</v>
      </c>
      <c r="B41" s="64"/>
      <c r="C41" s="63"/>
      <c r="D41" s="62">
        <f>SUM(D28:D40)</f>
        <v>20</v>
      </c>
      <c r="E41" s="61"/>
    </row>
    <row r="42" spans="1:5" ht="18.5" hidden="1">
      <c r="A42" s="103" t="s">
        <v>84</v>
      </c>
      <c r="B42" s="104"/>
      <c r="C42" s="105"/>
      <c r="D42" s="60">
        <f>D41+D26+D14</f>
        <v>53</v>
      </c>
    </row>
    <row r="43" spans="1:5" ht="17.5">
      <c r="A43" s="106" t="s">
        <v>83</v>
      </c>
      <c r="B43" s="107"/>
      <c r="C43" s="107"/>
      <c r="D43" s="59">
        <f>IF(D42&gt;=100, (100*5/100), (D42*5/100))</f>
        <v>2.65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45</v>
      </c>
      <c r="C1">
        <v>0</v>
      </c>
    </row>
    <row r="2" spans="1:3" ht="14">
      <c r="A2" s="6" t="s">
        <v>54</v>
      </c>
      <c r="C2">
        <v>1</v>
      </c>
    </row>
    <row r="3" spans="1:3" ht="14">
      <c r="A3" s="7" t="s">
        <v>46</v>
      </c>
      <c r="C3">
        <v>2</v>
      </c>
    </row>
    <row r="4" spans="1:3" ht="14">
      <c r="A4" s="7" t="s">
        <v>55</v>
      </c>
      <c r="C4">
        <v>3</v>
      </c>
    </row>
    <row r="5" spans="1:3" ht="14.25" customHeight="1">
      <c r="A5" s="7" t="s">
        <v>61</v>
      </c>
    </row>
    <row r="6" spans="1:3" ht="14">
      <c r="A6" s="7" t="s">
        <v>62</v>
      </c>
    </row>
    <row r="7" spans="1:3" ht="14">
      <c r="A7" s="7" t="s">
        <v>47</v>
      </c>
    </row>
    <row r="8" spans="1:3" ht="14">
      <c r="A8" s="7" t="s">
        <v>48</v>
      </c>
    </row>
    <row r="9" spans="1:3" ht="14">
      <c r="A9" s="6" t="s">
        <v>49</v>
      </c>
    </row>
    <row r="10" spans="1:3" ht="14">
      <c r="A10" s="7" t="s">
        <v>57</v>
      </c>
    </row>
    <row r="11" spans="1:3" ht="14">
      <c r="A11" s="7" t="s">
        <v>56</v>
      </c>
    </row>
    <row r="12" spans="1:3" ht="14">
      <c r="A12" s="7" t="s">
        <v>50</v>
      </c>
    </row>
    <row r="13" spans="1:3" ht="14">
      <c r="A13" s="7" t="s">
        <v>51</v>
      </c>
    </row>
    <row r="14" spans="1:3" ht="14">
      <c r="A14" s="7" t="s">
        <v>52</v>
      </c>
    </row>
    <row r="15" spans="1:3" ht="14">
      <c r="A15" s="7" t="s">
        <v>53</v>
      </c>
    </row>
    <row r="16" spans="1:3" ht="14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Abdulla</cp:lastModifiedBy>
  <dcterms:modified xsi:type="dcterms:W3CDTF">2024-05-29T21:56:26Z</dcterms:modified>
</cp:coreProperties>
</file>