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45" windowWidth="10995" windowHeight="810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4525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<sst xmlns="http://schemas.openxmlformats.org/spreadsheetml/2006/main" count="205" uniqueCount="171">
  <si>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</si>
  <si>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</si>
  <si>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</si>
  <si>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</si>
  <si>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</si>
  <si>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</si>
  <si>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</si>
  <si>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</si>
  <si>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</si>
  <si>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</si>
  <si>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</si>
  <si>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</si>
  <si>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</si>
  <si>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</si>
  <si>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</si>
  <si>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</si>
  <si>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</si>
  <si>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</si>
  <si>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</si>
  <si>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</si>
  <si>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</si>
  <si>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</si>
  <si>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</si>
  <si>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</si>
  <si>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</si>
  <si>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</si>
  <si>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</si>
  <si>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</si>
  <si>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</si>
  <si>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</si>
  <si>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</si>
  <si>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</si>
  <si>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</si>
  <si>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</si>
  <si>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</si>
  <si>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</si>
  <si>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</si>
  <si>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</si>
  <si>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</si>
  <si>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</si>
  <si>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</si>
  <si>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</si>
  <si>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</si>
  <si>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</si>
  <si>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</si>
  <si>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</si>
  <si>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</si>
  <si>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</si>
  <si>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</si>
  <si>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</si>
  <si>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</si>
  <si>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</si>
  <si>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</si>
  <si>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</si>
  <si>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</si>
  <si>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</si>
  <si>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</si>
  <si>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</si>
  <si>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</si>
  <si>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</si>
  <si>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</si>
  <si>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</si>
  <si>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</si>
  <si>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</si>
  <si>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</si>
  <si>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</si>
  <si>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</si>
  <si>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</si>
  <si>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</si>
  <si>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</si>
  <si>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</si>
  <si>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</si>
  <si>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</si>
  <si>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</si>
  <si>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</si>
  <si>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</si>
  <si>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</si>
  <si>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</si>
  <si>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</si>
  <si>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</si>
  <si>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</si>
  <si>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</si>
  <si>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</si>
  <si>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</si>
  <si>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</si>
  <si>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</si>
  <si>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</si>
  <si>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</si>
  <si>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</si>
  <si>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</si>
  <si>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</si>
  <si>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</si>
  <si>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</si>
  <si>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</si>
  <si>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</si>
  <si>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</si>
  <si>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</si>
  <si>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</si>
  <si>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</si>
  <si>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</si>
  <si>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</si>
  <si>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</si>
  <si>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</si>
  <si>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</si>
  <si>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</si>
  <si>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</si>
  <si>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</si>
  <si>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</si>
  <si>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</si>
  <si>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</si>
  <si>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</si>
  <si>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</si>
  <si>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</si>
  <si>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</si>
  <si>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</si>
  <si>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</si>
  <si>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</si>
  <si>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</si>
  <si>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</si>
  <si>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</si>
  <si>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</si>
  <si>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</si>
  <si>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</si>
  <si>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</si>
  <si>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</si>
  <si>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</si>
  <si>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</si>
  <si>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</si>
  <si>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</si>
  <si>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</si>
  <si>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</si>
  <si>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</si>
  <si>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</si>
  <si>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</si>
  <si>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</si>
  <si>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</si>
  <si>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</si>
  <si>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</si>
  <si>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</si>
  <si>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</si>
  <si>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</si>
  <si>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</si>
  <si>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</si>
  <si>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</si>
  <si>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</si>
  <si>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</si>
  <si>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</si>
  <si>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</si>
  <si>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</si>
  <si>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</si>
  <si>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</si>
  <si>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</si>
  <si>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</si>
  <si>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</si>
  <si>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</si>
  <si>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</si>
  <si>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</si>
  <si>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</si>
  <si>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</si>
  <si>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</si>
  <si>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</si>
  <si>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</si>
  <si>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</si>
  <si>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</si>
  <si>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</si>
  <si>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</si>
  <si>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</si>
  <si>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</si>
  <si>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 xml:space="preserve">علي حسين علي </t>
  </si>
  <si>
    <t>لقی یارییە تیمییەكان</t>
  </si>
  <si>
    <t>پرۆفیسۆری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</si>
</sst>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Arial"/>
      <family val="2"/>
      <scheme val="minor"/>
    </font>
    <font>
      <sz val="11.5"/>
      <color rgb="FF000000"/>
      <name val="Arial"/>
      <family val="2"/>
    </font>
    <font>
      <sz val="11"/>
      <color theme="1"/>
      <name val="Arial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Arial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Arial"/>
      <family val="2"/>
      <scheme val="minor"/>
    </font>
    <font>
      <b/>
      <sz val="14"/>
      <color theme="1"/>
      <name val="Times New Roman"/>
      <family val="1"/>
      <scheme val="major"/>
    </font>
    <font>
      <sz val="22"/>
      <color theme="1"/>
      <name val="Unikurd Jino"/>
      <family val="2"/>
    </font>
    <font>
      <sz val="14"/>
      <color theme="1"/>
      <name val="Arial"/>
      <family val="2"/>
      <scheme val="minor"/>
    </font>
    <font>
      <sz val="14"/>
      <color theme="0"/>
      <name val="Arial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Arial"/>
      <family val="2"/>
      <scheme val="minor"/>
    </font>
    <font>
      <b/>
      <sz val="14"/>
      <color theme="0"/>
      <name val="Arial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opLeftCell="B46" zoomScale="90" zoomScaleNormal="90" zoomScaleSheetLayoutView="100" workbookViewId="0">
      <selection activeCell="D63" sqref="D63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24</v>
      </c>
    </row>
    <row r="3" spans="1:13">
      <c r="A3" s="107" t="s">
        <v>45</v>
      </c>
      <c r="B3" s="108"/>
      <c r="C3" s="104" t="s">
        <v>62</v>
      </c>
      <c r="D3" s="105"/>
      <c r="E3" s="5" t="s">
        <v>11</v>
      </c>
      <c r="F3" s="12">
        <f t="shared" ref="F3" si="0">E68</f>
        <v>141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7" t="s">
        <v>46</v>
      </c>
      <c r="B4" s="108"/>
      <c r="C4" s="104" t="s">
        <v>169</v>
      </c>
      <c r="D4" s="105"/>
      <c r="E4" s="5" t="s">
        <v>12</v>
      </c>
      <c r="F4" s="13">
        <f>IF(E69&gt;199,200, E69)</f>
        <v>165</v>
      </c>
    </row>
    <row r="5" spans="1:13">
      <c r="A5" s="107" t="s">
        <v>47</v>
      </c>
      <c r="B5" s="108"/>
      <c r="C5" s="104" t="s">
        <v>170</v>
      </c>
      <c r="D5" s="105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3</v>
      </c>
      <c r="E7" s="25">
        <f>D7</f>
        <v>3</v>
      </c>
      <c r="F7" s="106" t="s">
        <v>167</v>
      </c>
      <c r="G7" s="106"/>
      <c r="H7" s="106"/>
      <c r="I7" s="106"/>
    </row>
    <row r="8" spans="1:13" ht="14.25" customHeight="1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2</v>
      </c>
      <c r="E9" s="25">
        <f t="shared" si="1"/>
        <v>6</v>
      </c>
      <c r="F9" s="106"/>
      <c r="G9" s="106"/>
      <c r="H9" s="106"/>
      <c r="I9" s="106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6"/>
      <c r="G11" s="106"/>
      <c r="H11" s="106"/>
      <c r="I11" s="106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>
      <c r="A14" s="28" t="s">
        <v>71</v>
      </c>
      <c r="B14" s="55"/>
      <c r="C14" s="28"/>
      <c r="D14" s="28"/>
      <c r="E14" s="29">
        <f>SUM(E7:E13)</f>
        <v>9</v>
      </c>
      <c r="F14" s="106"/>
      <c r="G14" s="106"/>
      <c r="H14" s="106"/>
      <c r="I14" s="106"/>
    </row>
    <row r="15" spans="1:13" ht="23.25" customHeight="1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>
      <c r="A16" s="45">
        <v>-8</v>
      </c>
      <c r="B16" s="50" t="s">
        <v>72</v>
      </c>
      <c r="C16" s="43">
        <v>5</v>
      </c>
      <c r="D16" s="38">
        <v>1</v>
      </c>
      <c r="E16" s="25">
        <f t="shared" ref="E16:E19" si="3">D16*C16</f>
        <v>5</v>
      </c>
      <c r="F16" s="106"/>
      <c r="G16" s="106"/>
      <c r="H16" s="106"/>
      <c r="I16" s="106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30">
      <c r="A18" s="44">
        <v>-10</v>
      </c>
      <c r="B18" s="56" t="s">
        <v>75</v>
      </c>
      <c r="C18" s="43">
        <v>2</v>
      </c>
      <c r="D18" s="38">
        <v>3</v>
      </c>
      <c r="E18" s="26">
        <f t="shared" si="3"/>
        <v>6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5</v>
      </c>
      <c r="E19" s="25">
        <f t="shared" si="3"/>
        <v>15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26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10</v>
      </c>
      <c r="E32" s="25">
        <f t="shared" si="5"/>
        <v>30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4</v>
      </c>
      <c r="E35" s="25">
        <f t="shared" si="5"/>
        <v>20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1</v>
      </c>
      <c r="E36" s="25">
        <f t="shared" ref="E36:E37" si="6">D36*C36</f>
        <v>3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2</v>
      </c>
      <c r="E37" s="25">
        <f t="shared" si="6"/>
        <v>4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57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5</v>
      </c>
      <c r="E40" s="25">
        <f t="shared" ref="E40:E45" si="7">D40*C40</f>
        <v>15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1</v>
      </c>
      <c r="E41" s="25">
        <f t="shared" si="7"/>
        <v>2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1</v>
      </c>
      <c r="E42" s="26">
        <f>IF(D42=0,0,IF(D42&gt;=2,20,10))</f>
        <v>10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13</v>
      </c>
      <c r="E43" s="25">
        <f t="shared" si="7"/>
        <v>13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1</v>
      </c>
      <c r="E44" s="26">
        <f t="shared" si="7"/>
        <v>2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3</v>
      </c>
      <c r="E45" s="25">
        <f t="shared" si="7"/>
        <v>9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51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6</v>
      </c>
      <c r="E50" s="25">
        <f t="shared" si="9"/>
        <v>6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2</v>
      </c>
      <c r="E55" s="25">
        <f>IF(D55=0,0,3)</f>
        <v>3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9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0</v>
      </c>
      <c r="E61" s="25">
        <f t="shared" si="10"/>
        <v>0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13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24</v>
      </c>
      <c r="F67" s="4"/>
    </row>
    <row r="68" spans="1:13">
      <c r="A68" s="27"/>
      <c r="B68" s="61"/>
      <c r="C68" s="27"/>
      <c r="D68" s="33" t="s">
        <v>11</v>
      </c>
      <c r="E68" s="34">
        <f>E69-E67</f>
        <v>141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165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29" sqref="C29"/>
    </sheetView>
  </sheetViews>
  <sheetFormatPr defaultColWidth="10.28515625" defaultRowHeight="14.2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 xml:space="preserve">ناوی مامۆستا: علي حسين علي </v>
      </c>
      <c r="B2" s="96" t="s">
        <v>46</v>
      </c>
      <c r="C2" s="95"/>
      <c r="D2" s="94"/>
    </row>
    <row r="3" spans="1:6" ht="27">
      <c r="A3" s="93" t="str">
        <f>"نازناوی زانستی: "&amp;CAD!C5</f>
        <v>نازناوی زانستی: پرۆفیسۆری یاریدەدەر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5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/>
      <c r="D7" s="70">
        <f>C7*B7</f>
        <v>0</v>
      </c>
    </row>
    <row r="8" spans="1:6" ht="18.75">
      <c r="A8" s="74" t="s">
        <v>149</v>
      </c>
      <c r="B8" s="72">
        <v>4</v>
      </c>
      <c r="C8" s="73">
        <v>1</v>
      </c>
      <c r="D8" s="70">
        <f>C8*B8</f>
        <v>4</v>
      </c>
      <c r="E8" s="80" t="s">
        <v>148</v>
      </c>
    </row>
    <row r="9" spans="1:6" ht="18.75">
      <c r="A9" s="74" t="s">
        <v>147</v>
      </c>
      <c r="B9" s="72">
        <v>3</v>
      </c>
      <c r="C9" s="73">
        <v>4</v>
      </c>
      <c r="D9" s="70">
        <f>C9*B9</f>
        <v>12</v>
      </c>
    </row>
    <row r="10" spans="1:6" ht="18.75">
      <c r="A10" s="74" t="s">
        <v>146</v>
      </c>
      <c r="B10" s="72">
        <v>4</v>
      </c>
      <c r="C10" s="73">
        <v>1</v>
      </c>
      <c r="D10" s="70">
        <f>C10*B10</f>
        <v>4</v>
      </c>
    </row>
    <row r="11" spans="1:6" ht="18.75">
      <c r="A11" s="74" t="s">
        <v>145</v>
      </c>
      <c r="B11" s="72">
        <v>5</v>
      </c>
      <c r="C11" s="73">
        <v>0</v>
      </c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>
        <v>4</v>
      </c>
      <c r="D12" s="70">
        <f>C12</f>
        <v>4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>
        <v>6</v>
      </c>
      <c r="D13" s="70">
        <f>C13</f>
        <v>6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35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>
        <v>6</v>
      </c>
      <c r="D16" s="70">
        <f>IF(C16&gt;0,C16+4,0)</f>
        <v>10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>
        <v>4</v>
      </c>
      <c r="D17" s="70">
        <f>C17*3</f>
        <v>12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/>
      <c r="D18" s="70">
        <f>IF(C18=4, 5, C18)</f>
        <v>0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>
        <v>2</v>
      </c>
      <c r="D20" s="70">
        <f>C20*4</f>
        <v>8</v>
      </c>
      <c r="E20" s="68"/>
    </row>
    <row r="21" spans="1:12" ht="18.75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.75">
      <c r="A22" s="74" t="s">
        <v>130</v>
      </c>
      <c r="B22" s="72">
        <v>5</v>
      </c>
      <c r="C22" s="73">
        <v>3</v>
      </c>
      <c r="D22" s="70">
        <f>IF(C22=0, 0, C22*0.5)</f>
        <v>1.5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>
        <v>6</v>
      </c>
      <c r="D23" s="70">
        <f>C23</f>
        <v>6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>
        <v>6</v>
      </c>
      <c r="D24" s="70">
        <f>C24</f>
        <v>6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43.5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>
        <v>2</v>
      </c>
      <c r="D29" s="70">
        <f>C29*3</f>
        <v>6</v>
      </c>
      <c r="E29" s="68" t="s">
        <v>118</v>
      </c>
    </row>
    <row r="30" spans="1:12" ht="18.75">
      <c r="A30" s="74" t="s">
        <v>117</v>
      </c>
      <c r="B30" s="72">
        <v>4</v>
      </c>
      <c r="C30" s="73">
        <v>3</v>
      </c>
      <c r="D30" s="70">
        <f>C30</f>
        <v>3</v>
      </c>
      <c r="E30" s="68" t="s">
        <v>116</v>
      </c>
    </row>
    <row r="31" spans="1:12" ht="18.75">
      <c r="A31" s="74" t="s">
        <v>115</v>
      </c>
      <c r="B31" s="72">
        <v>2</v>
      </c>
      <c r="C31" s="73">
        <v>3</v>
      </c>
      <c r="D31" s="70">
        <f>C31*2</f>
        <v>6</v>
      </c>
      <c r="E31" s="68" t="s">
        <v>114</v>
      </c>
    </row>
    <row r="32" spans="1:12" ht="18.75">
      <c r="A32" s="74" t="s">
        <v>113</v>
      </c>
      <c r="B32" s="72">
        <v>3</v>
      </c>
      <c r="C32" s="73">
        <v>2</v>
      </c>
      <c r="D32" s="70">
        <f>C32*3</f>
        <v>6</v>
      </c>
      <c r="E32" s="68" t="s">
        <v>112</v>
      </c>
    </row>
    <row r="33" spans="1:5" ht="18.75">
      <c r="A33" s="74" t="s">
        <v>111</v>
      </c>
      <c r="B33" s="72"/>
      <c r="C33" s="73">
        <v>1</v>
      </c>
      <c r="D33" s="70">
        <f>IF(C33=1,4,IF(C33=2,5,0))</f>
        <v>4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>
        <v>0</v>
      </c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25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103.5</v>
      </c>
    </row>
    <row r="43" spans="1:5" ht="18.75">
      <c r="A43" s="114" t="s">
        <v>95</v>
      </c>
      <c r="B43" s="115"/>
      <c r="C43" s="115"/>
      <c r="D43" s="66">
        <f>IF(D42&gt;=100, (100*5/100), (D42*5/100))</f>
        <v>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</dc:creator>
  <cp:lastModifiedBy>ali</cp:lastModifiedBy>
  <dcterms:created xsi:type="dcterms:W3CDTF">2023-05-31T00:02:16Z</dcterms:created>
  <dcterms:modified xsi:type="dcterms:W3CDTF">2023-05-31T00:51:48Z</dcterms:modified>
</cp:coreProperties>
</file>