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" yWindow="50" windowWidth="10990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<sst xmlns="http://schemas.openxmlformats.org/spreadsheetml/2006/main" count="205" uniqueCount="171">
  <si>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</si>
  <si>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</si>
  <si>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</si>
  <si>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</si>
  <si>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</si>
  <si>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</si>
  <si>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</si>
  <si>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</si>
  <si>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</si>
  <si>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</si>
  <si>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</si>
  <si>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</si>
  <si>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</si>
  <si>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</si>
  <si>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</si>
  <si>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</si>
  <si>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</si>
  <si>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</si>
  <si>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</si>
  <si>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</si>
  <si>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</si>
  <si>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</si>
  <si>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</si>
  <si>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</si>
  <si>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</si>
  <si>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</si>
  <si>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</si>
  <si>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</si>
  <si>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</si>
  <si>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</si>
  <si>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</si>
  <si>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</si>
  <si>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</si>
  <si>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</si>
  <si>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</si>
  <si>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</si>
  <si>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</si>
  <si>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</si>
  <si>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</si>
  <si>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</si>
  <si>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</si>
  <si>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</si>
  <si>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</si>
  <si>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</si>
  <si>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</si>
  <si>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</si>
  <si>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</si>
  <si>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</si>
  <si>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</si>
  <si>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</si>
  <si>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</si>
  <si>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</si>
  <si>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</si>
  <si>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</si>
  <si>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</si>
  <si>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</si>
  <si>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</si>
  <si>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</si>
  <si>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</si>
  <si>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</si>
  <si>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</si>
  <si>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</si>
  <si>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</si>
  <si>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</si>
  <si>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</si>
  <si>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</si>
  <si>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</si>
  <si>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</si>
  <si>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</si>
  <si>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</si>
  <si>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</si>
  <si>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</si>
  <si>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</si>
  <si>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</si>
  <si>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</si>
  <si>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</si>
  <si>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</si>
  <si>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</si>
  <si>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</si>
  <si>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</si>
  <si>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</si>
  <si>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</si>
  <si>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</si>
  <si>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</si>
  <si>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</si>
  <si>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</si>
  <si>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</si>
  <si>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</si>
  <si>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</si>
  <si>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</si>
  <si>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</si>
  <si>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</si>
  <si>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</si>
  <si>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</si>
  <si>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</si>
  <si>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</si>
  <si>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</si>
  <si>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</si>
  <si>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</si>
  <si>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</si>
  <si>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</si>
  <si>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</si>
  <si>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</si>
  <si>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</si>
  <si>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</si>
  <si>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</si>
  <si>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</si>
  <si>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</si>
  <si>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</si>
  <si>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</si>
  <si>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</si>
  <si>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</si>
  <si>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</si>
  <si>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</si>
  <si>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</si>
  <si>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</si>
  <si>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</si>
  <si>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</si>
  <si>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</si>
  <si>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</si>
  <si>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</si>
  <si>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</si>
  <si>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</si>
  <si>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</si>
  <si>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</si>
  <si>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</si>
  <si>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</si>
  <si>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</si>
  <si>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</si>
  <si>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</si>
  <si>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</si>
  <si>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</si>
  <si>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</si>
  <si>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</si>
  <si>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</si>
  <si>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</si>
  <si>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</si>
  <si>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</si>
  <si>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</si>
  <si>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</si>
  <si>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</si>
  <si>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</si>
  <si>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</si>
  <si>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</si>
  <si>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</si>
  <si>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</si>
  <si>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</si>
  <si>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</si>
  <si>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</si>
  <si>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</si>
  <si>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</si>
  <si>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</si>
  <si>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</si>
  <si>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</si>
  <si>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</si>
  <si>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</si>
  <si>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</si>
  <si>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</si>
  <si>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</si>
  <si>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</si>
  <si>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</si>
  <si>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</si>
  <si>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</si>
  <si>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</si>
  <si>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</si>
  <si>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</si>
  <si>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</si>
  <si>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</si>
  <si>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اسعد حميد اسماعيل رسول</t>
  </si>
  <si>
    <t>پرۆفیسۆر</t>
  </si>
  <si>
    <t>فيزيا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</si>
</sst>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50" zoomScaleNormal="100" zoomScaleSheetLayoutView="100" workbookViewId="0">
      <selection activeCell="D63" sqref="D63"/>
    </sheetView>
  </sheetViews>
  <sheetFormatPr defaultColWidth="14.453125" defaultRowHeight="15.75" customHeight="1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12</v>
      </c>
    </row>
    <row r="3" spans="1:13" ht="15.5">
      <c r="A3" s="107" t="s">
        <v>45</v>
      </c>
      <c r="B3" s="108"/>
      <c r="C3" s="104" t="s">
        <v>52</v>
      </c>
      <c r="D3" s="105"/>
      <c r="E3" s="5" t="s">
        <v>11</v>
      </c>
      <c r="F3" s="12">
        <f t="shared" ref="F3" si="0">E68</f>
        <v>313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107" t="s">
        <v>46</v>
      </c>
      <c r="B4" s="108"/>
      <c r="C4" s="104" t="s">
        <v>170</v>
      </c>
      <c r="D4" s="105"/>
      <c r="E4" s="5" t="s">
        <v>12</v>
      </c>
      <c r="F4" s="13">
        <f>IF(E69&gt;199,200, E69)</f>
        <v>200</v>
      </c>
    </row>
    <row r="5" spans="1:13" ht="15.5">
      <c r="A5" s="107" t="s">
        <v>47</v>
      </c>
      <c r="B5" s="108"/>
      <c r="C5" s="104" t="s">
        <v>169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5</v>
      </c>
      <c r="E7" s="25">
        <f>D7</f>
        <v>5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3</v>
      </c>
      <c r="E10" s="25">
        <f t="shared" si="1"/>
        <v>18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2</v>
      </c>
      <c r="E11" s="25">
        <f t="shared" si="1"/>
        <v>20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49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.5">
      <c r="A17" s="45">
        <v>-9</v>
      </c>
      <c r="B17" s="50" t="s">
        <v>36</v>
      </c>
      <c r="C17" s="43">
        <v>7</v>
      </c>
      <c r="D17" s="38">
        <v>2</v>
      </c>
      <c r="E17" s="25">
        <f t="shared" si="3"/>
        <v>14</v>
      </c>
      <c r="F17" s="106"/>
      <c r="G17" s="106"/>
      <c r="H17" s="106"/>
      <c r="I17" s="106"/>
    </row>
    <row r="18" spans="1:13" ht="15.5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>
      <c r="A19" s="44">
        <v>-11</v>
      </c>
      <c r="B19" s="56" t="s">
        <v>69</v>
      </c>
      <c r="C19" s="43">
        <v>3</v>
      </c>
      <c r="D19" s="38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>
      <c r="A21" s="45">
        <v>-13</v>
      </c>
      <c r="B21" s="50" t="s">
        <v>78</v>
      </c>
      <c r="C21" s="43">
        <v>6</v>
      </c>
      <c r="D21" s="38">
        <v>1</v>
      </c>
      <c r="E21" s="25">
        <f t="shared" si="4"/>
        <v>6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27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>
      <c r="A30" s="45">
        <v>-20</v>
      </c>
      <c r="B30" s="50" t="s">
        <v>37</v>
      </c>
      <c r="C30" s="42">
        <v>1</v>
      </c>
      <c r="D30" s="40">
        <v>1</v>
      </c>
      <c r="E30" s="25">
        <f t="shared" si="5"/>
        <v>1</v>
      </c>
      <c r="F30" s="4"/>
      <c r="G30" s="16"/>
      <c r="H30" s="16"/>
      <c r="I30" s="16"/>
      <c r="J30" s="16"/>
      <c r="K30" s="16"/>
      <c r="L30" s="16"/>
      <c r="M30" s="16"/>
    </row>
    <row r="31" spans="1:13" ht="15.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>
      <c r="A32" s="45">
        <v>-22</v>
      </c>
      <c r="B32" s="50" t="s">
        <v>25</v>
      </c>
      <c r="C32" s="42">
        <v>3</v>
      </c>
      <c r="D32" s="40">
        <v>10</v>
      </c>
      <c r="E32" s="25">
        <f t="shared" si="5"/>
        <v>30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>
      <c r="A33" s="45">
        <v>-23</v>
      </c>
      <c r="B33" s="50" t="s">
        <v>5</v>
      </c>
      <c r="C33" s="42">
        <v>4</v>
      </c>
      <c r="D33" s="40">
        <v>10</v>
      </c>
      <c r="E33" s="25">
        <f t="shared" si="5"/>
        <v>40</v>
      </c>
      <c r="F33" s="4"/>
      <c r="G33" s="16"/>
      <c r="H33" s="16"/>
      <c r="I33" s="16"/>
      <c r="J33" s="16"/>
      <c r="K33" s="16"/>
      <c r="L33" s="16"/>
      <c r="M33" s="16"/>
    </row>
    <row r="34" spans="1:13" ht="15.5">
      <c r="A34" s="46">
        <v>-24</v>
      </c>
      <c r="B34" s="50" t="s">
        <v>31</v>
      </c>
      <c r="C34" s="42">
        <v>10</v>
      </c>
      <c r="D34" s="40">
        <v>10</v>
      </c>
      <c r="E34" s="25">
        <f t="shared" si="5"/>
        <v>100</v>
      </c>
      <c r="F34" s="4"/>
      <c r="G34" s="16"/>
      <c r="H34" s="16"/>
      <c r="I34" s="16"/>
      <c r="J34" s="16"/>
      <c r="K34" s="16"/>
      <c r="L34" s="16"/>
      <c r="M34" s="16"/>
    </row>
    <row r="35" spans="1:13" ht="15.5">
      <c r="A35" s="46">
        <v>-25</v>
      </c>
      <c r="B35" s="50" t="s">
        <v>41</v>
      </c>
      <c r="C35" s="42">
        <v>5</v>
      </c>
      <c r="D35" s="40">
        <v>1</v>
      </c>
      <c r="E35" s="25">
        <f t="shared" si="5"/>
        <v>5</v>
      </c>
      <c r="F35" s="4"/>
      <c r="G35" s="16"/>
      <c r="H35" s="16"/>
      <c r="I35" s="16"/>
      <c r="J35" s="16"/>
      <c r="K35" s="16"/>
      <c r="L35" s="16"/>
      <c r="M35" s="16"/>
    </row>
    <row r="36" spans="1:13" ht="15.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>
      <c r="A38" s="27" t="s">
        <v>87</v>
      </c>
      <c r="B38" s="57"/>
      <c r="C38" s="27"/>
      <c r="D38" s="27"/>
      <c r="E38" s="29">
        <f>SUM(E25:E37)</f>
        <v>176</v>
      </c>
      <c r="F38" s="4"/>
      <c r="G38" s="16"/>
      <c r="H38" s="16"/>
      <c r="I38" s="16"/>
      <c r="J38" s="16"/>
      <c r="K38" s="16"/>
      <c r="L38" s="16"/>
      <c r="M38" s="16"/>
    </row>
    <row r="39" spans="1:13" ht="15.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>
      <c r="A40" s="47">
        <v>-28</v>
      </c>
      <c r="B40" s="58" t="s">
        <v>89</v>
      </c>
      <c r="C40" s="42">
        <v>3</v>
      </c>
      <c r="D40" s="40">
        <v>3</v>
      </c>
      <c r="E40" s="25">
        <f t="shared" ref="E40:E45" si="7">D40*C40</f>
        <v>9</v>
      </c>
      <c r="F40" s="17"/>
      <c r="G40" s="16"/>
      <c r="H40" s="16"/>
      <c r="I40" s="16"/>
      <c r="J40" s="16"/>
      <c r="K40" s="16"/>
      <c r="L40" s="16"/>
      <c r="M40" s="16"/>
    </row>
    <row r="41" spans="1:13" ht="15.5">
      <c r="A41" s="47">
        <v>-29</v>
      </c>
      <c r="B41" s="58" t="s">
        <v>88</v>
      </c>
      <c r="C41" s="42">
        <v>2</v>
      </c>
      <c r="D41" s="39">
        <v>3</v>
      </c>
      <c r="E41" s="25">
        <f t="shared" si="7"/>
        <v>6</v>
      </c>
      <c r="F41" s="4"/>
      <c r="G41" s="16"/>
      <c r="H41" s="16"/>
      <c r="I41" s="16"/>
      <c r="J41" s="16"/>
      <c r="K41" s="16"/>
      <c r="L41" s="16"/>
      <c r="M41" s="16"/>
    </row>
    <row r="42" spans="1:13" ht="31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>
      <c r="A43" s="47">
        <v>-31</v>
      </c>
      <c r="B43" s="58" t="s">
        <v>76</v>
      </c>
      <c r="C43" s="42">
        <v>1</v>
      </c>
      <c r="D43" s="38">
        <v>15</v>
      </c>
      <c r="E43" s="25">
        <f t="shared" si="7"/>
        <v>15</v>
      </c>
      <c r="F43" s="4"/>
      <c r="G43" s="16"/>
      <c r="H43" s="16"/>
      <c r="I43" s="16"/>
      <c r="J43" s="16"/>
      <c r="K43" s="16"/>
      <c r="L43" s="16"/>
      <c r="M43" s="16"/>
    </row>
    <row r="44" spans="1:13" ht="31">
      <c r="A44" s="47">
        <v>-32</v>
      </c>
      <c r="B44" s="51" t="s">
        <v>32</v>
      </c>
      <c r="C44" s="43">
        <v>2</v>
      </c>
      <c r="D44" s="38">
        <v>8</v>
      </c>
      <c r="E44" s="26">
        <f t="shared" si="7"/>
        <v>16</v>
      </c>
      <c r="F44" s="4"/>
      <c r="G44" s="16"/>
      <c r="H44" s="16"/>
      <c r="I44" s="16"/>
      <c r="J44" s="16"/>
      <c r="K44" s="16"/>
      <c r="L44" s="16"/>
      <c r="M44" s="16"/>
    </row>
    <row r="45" spans="1:13" ht="15.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>
      <c r="A46" s="48">
        <v>-34</v>
      </c>
      <c r="B46" s="58" t="s">
        <v>80</v>
      </c>
      <c r="C46" s="42">
        <v>3</v>
      </c>
      <c r="D46" s="38">
        <v>2</v>
      </c>
      <c r="E46" s="25">
        <f t="shared" ref="E46" si="8">D46*C46</f>
        <v>6</v>
      </c>
      <c r="F46" s="37"/>
      <c r="G46" s="16"/>
      <c r="H46" s="16"/>
      <c r="I46" s="16"/>
      <c r="J46" s="16"/>
      <c r="K46" s="16"/>
      <c r="L46" s="16"/>
      <c r="M46" s="16"/>
    </row>
    <row r="47" spans="1:13" ht="15.5">
      <c r="A47" s="27" t="s">
        <v>90</v>
      </c>
      <c r="B47" s="57"/>
      <c r="C47" s="27"/>
      <c r="D47" s="27"/>
      <c r="E47" s="29">
        <f>SUM(E40:E46)</f>
        <v>52</v>
      </c>
      <c r="F47" s="37"/>
      <c r="G47" s="16"/>
      <c r="H47" s="16"/>
      <c r="I47" s="16"/>
      <c r="J47" s="16"/>
      <c r="K47" s="16"/>
      <c r="L47" s="16"/>
      <c r="M47" s="16"/>
    </row>
    <row r="48" spans="1:13" ht="15.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5.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12</v>
      </c>
      <c r="F67" s="4"/>
    </row>
    <row r="68" spans="1:13" ht="15.5">
      <c r="A68" s="27"/>
      <c r="B68" s="61"/>
      <c r="C68" s="27"/>
      <c r="D68" s="33" t="s">
        <v>11</v>
      </c>
      <c r="E68" s="34">
        <f>E69-E67</f>
        <v>313</v>
      </c>
      <c r="F68" s="4"/>
    </row>
    <row r="69" spans="1:13" ht="15.5">
      <c r="A69" s="27"/>
      <c r="B69" s="61"/>
      <c r="C69" s="27"/>
      <c r="D69" s="33" t="s">
        <v>12</v>
      </c>
      <c r="E69" s="35">
        <f>(E14+E23+E38+E47+E57+E65)</f>
        <v>325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43" activePane="bottomRight" state="frozen"/>
      <selection pane="topRight" activeCell="C1" sqref="C1"/>
      <selection pane="bottomLeft" activeCell="A5" sqref="A5"/>
      <selection pane="bottomRight" activeCell="D60" sqref="D60"/>
    </sheetView>
  </sheetViews>
  <sheetFormatPr defaultColWidth="10.36328125" defaultRowHeight="14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 اسعد حميد اسماعيل رسول</v>
      </c>
      <c r="B2" s="96" t="s">
        <v>46</v>
      </c>
      <c r="C2" s="95"/>
      <c r="D2" s="94"/>
    </row>
    <row r="3" spans="1:6" ht="27.5">
      <c r="A3" s="93" t="str">
        <f>"نازناوی زانستی: "&amp;CAD!C5</f>
        <v>نازناوی زانستی: پرۆفیسۆر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7.5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7.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7.5">
      <c r="A8" s="74" t="s">
        <v>149</v>
      </c>
      <c r="B8" s="72">
        <v>4</v>
      </c>
      <c r="C8" s="73">
        <v>4</v>
      </c>
      <c r="D8" s="70">
        <f>C8*B8</f>
        <v>16</v>
      </c>
      <c r="E8" s="80" t="s">
        <v>148</v>
      </c>
    </row>
    <row r="9" spans="1:6" ht="17.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7.5">
      <c r="A10" s="74" t="s">
        <v>146</v>
      </c>
      <c r="B10" s="72">
        <v>4</v>
      </c>
      <c r="C10" s="73">
        <v>2</v>
      </c>
      <c r="D10" s="70">
        <f>C10*B10</f>
        <v>8</v>
      </c>
    </row>
    <row r="11" spans="1:6" ht="17.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7.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7.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7.5" hidden="1">
      <c r="A14" s="72" t="s">
        <v>97</v>
      </c>
      <c r="B14" s="72"/>
      <c r="C14" s="81"/>
      <c r="D14" s="81">
        <f>SUM(D6:D13)</f>
        <v>47</v>
      </c>
    </row>
    <row r="15" spans="1:6" ht="17.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7.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>
      <c r="A20" s="74" t="s">
        <v>132</v>
      </c>
      <c r="B20" s="72"/>
      <c r="C20" s="73">
        <v>1</v>
      </c>
      <c r="D20" s="70">
        <f>C20*4</f>
        <v>4</v>
      </c>
      <c r="E20" s="68"/>
    </row>
    <row r="21" spans="1:12" ht="17.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7.5">
      <c r="A22" s="74" t="s">
        <v>130</v>
      </c>
      <c r="B22" s="72">
        <v>5</v>
      </c>
      <c r="C22" s="73">
        <v>8</v>
      </c>
      <c r="D22" s="70">
        <f>IF(C22=0, 0, C22*0.5)</f>
        <v>4</v>
      </c>
      <c r="E22" s="79" t="s">
        <v>123</v>
      </c>
      <c r="F22" s="68" t="s">
        <v>129</v>
      </c>
    </row>
    <row r="23" spans="1:12" ht="17.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7.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7.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7.5" hidden="1">
      <c r="A26" s="72" t="s">
        <v>97</v>
      </c>
      <c r="B26" s="72"/>
      <c r="C26" s="70"/>
      <c r="D26" s="69">
        <f>SUM(D16:D25)</f>
        <v>35</v>
      </c>
    </row>
    <row r="27" spans="1:12" ht="17.5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>
        <v>5</v>
      </c>
      <c r="D28" s="70">
        <f>C28*10</f>
        <v>50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5</v>
      </c>
      <c r="D29" s="70">
        <f>C29*3</f>
        <v>15</v>
      </c>
      <c r="E29" s="68" t="s">
        <v>118</v>
      </c>
    </row>
    <row r="30" spans="1:12" ht="17.5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7.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7.5">
      <c r="A32" s="74" t="s">
        <v>113</v>
      </c>
      <c r="B32" s="72">
        <v>3</v>
      </c>
      <c r="C32" s="73">
        <v>2</v>
      </c>
      <c r="D32" s="70">
        <f>C32*3</f>
        <v>6</v>
      </c>
      <c r="E32" s="68" t="s">
        <v>112</v>
      </c>
    </row>
    <row r="33" spans="1:5" ht="17.5">
      <c r="A33" s="74" t="s">
        <v>111</v>
      </c>
      <c r="B33" s="72"/>
      <c r="C33" s="73">
        <v>1</v>
      </c>
      <c r="D33" s="70">
        <f>IF(C33=1,4,IF(C33=2,5,0))</f>
        <v>4</v>
      </c>
      <c r="E33" s="68" t="s">
        <v>110</v>
      </c>
    </row>
    <row r="34" spans="1:5" ht="17.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7.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7.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7.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7.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7.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7.5" hidden="1">
      <c r="A41" s="72" t="s">
        <v>97</v>
      </c>
      <c r="B41" s="71"/>
      <c r="C41" s="70"/>
      <c r="D41" s="69">
        <f>SUM(D28:D40)</f>
        <v>84</v>
      </c>
      <c r="E41" s="68"/>
    </row>
    <row r="42" spans="1:5" ht="17.5" hidden="1">
      <c r="A42" s="111" t="s">
        <v>96</v>
      </c>
      <c r="B42" s="112"/>
      <c r="C42" s="113"/>
      <c r="D42" s="67">
        <f>D41+D26+D14</f>
        <v>166</v>
      </c>
    </row>
    <row r="43" spans="1:5" ht="17.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4">
      <c r="A3" s="10" t="s">
        <v>51</v>
      </c>
      <c r="B3" s="7"/>
      <c r="C3">
        <v>2</v>
      </c>
    </row>
    <row r="4" spans="1:3" ht="14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">
      <c r="A6" s="10" t="s">
        <v>67</v>
      </c>
      <c r="B6" s="7"/>
    </row>
    <row r="7" spans="1:3" ht="14">
      <c r="A7" s="10" t="s">
        <v>52</v>
      </c>
      <c r="B7" s="7"/>
    </row>
    <row r="8" spans="1:3" ht="14">
      <c r="A8" s="10" t="s">
        <v>53</v>
      </c>
      <c r="B8" s="7"/>
    </row>
    <row r="9" spans="1:3" ht="14">
      <c r="A9" s="9" t="s">
        <v>54</v>
      </c>
      <c r="B9" s="7"/>
    </row>
    <row r="10" spans="1:3" ht="14">
      <c r="A10" s="10" t="s">
        <v>62</v>
      </c>
      <c r="B10" s="7"/>
    </row>
    <row r="11" spans="1:3" ht="14">
      <c r="A11" s="10" t="s">
        <v>61</v>
      </c>
      <c r="B11" s="7"/>
    </row>
    <row r="12" spans="1:3" ht="14">
      <c r="A12" s="10" t="s">
        <v>55</v>
      </c>
      <c r="B12" s="7"/>
    </row>
    <row r="13" spans="1:3" ht="14">
      <c r="A13" s="10" t="s">
        <v>56</v>
      </c>
      <c r="B13" s="7"/>
    </row>
    <row r="14" spans="1:3" ht="14">
      <c r="A14" s="10" t="s">
        <v>57</v>
      </c>
      <c r="B14" s="7"/>
    </row>
    <row r="15" spans="1:3" ht="14">
      <c r="A15" s="10" t="s">
        <v>58</v>
      </c>
      <c r="B15" s="7"/>
    </row>
    <row r="16" spans="1:3" ht="14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iraq falcon</dc:creator>
  <cp:lastModifiedBy>Jon Jeems </cp:lastModifiedBy>
  <dcterms:created xsi:type="dcterms:W3CDTF">2023-05-26T19:17:40Z</dcterms:created>
  <dcterms:modified xsi:type="dcterms:W3CDTF">2023-05-30T21:14:50Z</dcterms:modified>
</cp:coreProperties>
</file>