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ch Line\Desktop\"/>
    </mc:Choice>
  </mc:AlternateContent>
  <xr:revisionPtr revIDLastSave="0" documentId="13_ncr:1_{94E950D2-BC59-4C9A-A821-2305BF395E6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AD" sheetId="1" r:id="rId1"/>
    <sheet name="Teacher Portfolio" sheetId="5" r:id="rId2"/>
    <sheet name="Sheet2" sheetId="6" r:id="rId3"/>
    <sheet name="Sheet1" sheetId="3" state="hidden" r:id="rId4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<sst xmlns="http://schemas.openxmlformats.org/spreadsheetml/2006/main" count="205" uniqueCount="171">
  <si>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</si>
  <si>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</si>
  <si>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</si>
  <si>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</si>
  <si>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</si>
  <si>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</si>
  <si>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</si>
  <si>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</si>
  <si>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</si>
  <si>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</si>
  <si>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</si>
  <si>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</si>
  <si>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</si>
  <si>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</si>
  <si>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</si>
  <si>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</si>
  <si>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</si>
  <si>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</si>
  <si>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</si>
  <si>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</si>
  <si>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</si>
  <si>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</si>
  <si>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</si>
  <si>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</si>
  <si>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</si>
  <si>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</si>
  <si>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</si>
  <si>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</si>
  <si>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</si>
  <si>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</si>
  <si>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</si>
  <si>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</si>
  <si>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</si>
  <si>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</si>
  <si>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</si>
  <si>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</si>
  <si>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</si>
  <si>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</si>
  <si>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</si>
  <si>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</si>
  <si>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</si>
  <si>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</si>
  <si>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</si>
  <si>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</si>
  <si>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</si>
  <si>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</si>
  <si>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</si>
  <si>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</si>
  <si>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</si>
  <si>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</si>
  <si>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</si>
  <si>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</si>
  <si>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</si>
  <si>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</si>
  <si>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</si>
  <si>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</si>
  <si>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</si>
  <si>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</si>
  <si>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</si>
  <si>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</si>
  <si>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</si>
  <si>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</si>
  <si>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</si>
  <si>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</si>
  <si>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</si>
  <si>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</si>
  <si>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</si>
  <si>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</si>
  <si>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</si>
  <si>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</si>
  <si>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</si>
  <si>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</si>
  <si>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</si>
  <si>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</si>
  <si>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</si>
  <si>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</si>
  <si>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</si>
  <si>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</si>
  <si>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</si>
  <si>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</si>
  <si>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</si>
  <si>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</si>
  <si>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</si>
  <si>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</si>
  <si>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</si>
  <si>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</si>
  <si>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</si>
  <si>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</si>
  <si>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</si>
  <si>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</si>
  <si>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</si>
  <si>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</si>
  <si>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</si>
  <si>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</si>
  <si>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</si>
  <si>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</si>
  <si>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</si>
  <si>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</si>
  <si>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</si>
  <si>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</si>
  <si>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</si>
  <si>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</si>
  <si>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</si>
  <si>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</si>
  <si>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</si>
  <si>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</si>
  <si>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</si>
  <si>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</si>
  <si>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</si>
  <si>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</si>
  <si>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</si>
  <si>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</si>
  <si>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</si>
  <si>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</si>
  <si>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</si>
  <si>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</si>
  <si>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</si>
  <si>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</si>
  <si>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</si>
  <si>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</si>
  <si>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</si>
  <si>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</si>
  <si>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</si>
  <si>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</si>
  <si>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</si>
  <si>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</si>
  <si>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</si>
  <si>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</si>
  <si>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</si>
  <si>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</si>
  <si>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</si>
  <si>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</si>
  <si>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</si>
  <si>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</si>
  <si>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</si>
  <si>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</si>
  <si>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</si>
  <si>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</si>
  <si>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</si>
  <si>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</si>
  <si>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</si>
  <si>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</si>
  <si>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</si>
  <si>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</si>
  <si>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</si>
  <si>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</si>
  <si>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</si>
  <si>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</si>
  <si>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</si>
  <si>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</si>
  <si>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</si>
  <si>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</si>
  <si>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</si>
  <si>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</si>
  <si>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</si>
  <si>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</si>
  <si>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</si>
  <si>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</si>
  <si>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</si>
  <si>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</si>
  <si>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</si>
  <si>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</si>
  <si>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</si>
  <si>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</si>
  <si>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</si>
  <si>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</si>
  <si>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</si>
  <si>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</si>
  <si>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ئاسۆ عبداارحمن كریم بابان</t>
  </si>
  <si>
    <t>كوردی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</si>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</sst>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164" fontId="11" fillId="16" borderId="4" xfId="0" applyNumberFormat="1" applyFont="1" applyFill="1" applyBorder="1" applyAlignment="1">
      <alignment horizontal="center" vertical="center"/>
    </xf>
    <xf numFmtId="164" fontId="18" fillId="23" borderId="10" xfId="1" applyNumberFormat="1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B51" zoomScale="90" zoomScaleNormal="90" zoomScaleSheetLayoutView="100" workbookViewId="0">
      <selection activeCell="B73" sqref="B73"/>
    </sheetView>
  </sheetViews>
  <sheetFormatPr defaultColWidth="14.453125" defaultRowHeight="15.75" customHeight="1" x14ac:dyDescent="0.25"/>
  <cols>
    <col min="1" max="1" width="4.6328125" customWidth="1"/>
    <col min="2" max="2" width="78.36328125" style="56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 x14ac:dyDescent="0.45">
      <c r="A1" s="99" t="s">
        <v>49</v>
      </c>
      <c r="B1" s="100"/>
      <c r="C1" s="101"/>
      <c r="D1" s="101"/>
      <c r="E1" s="101"/>
      <c r="F1" s="5"/>
      <c r="G1" s="98" t="s">
        <v>22</v>
      </c>
      <c r="H1" s="98"/>
    </row>
    <row r="2" spans="1:13" ht="15.5" x14ac:dyDescent="0.35">
      <c r="A2" s="94" t="s">
        <v>44</v>
      </c>
      <c r="B2" s="95"/>
      <c r="C2" s="102" t="s">
        <v>168</v>
      </c>
      <c r="D2" s="103"/>
      <c r="E2" s="4" t="s">
        <v>10</v>
      </c>
      <c r="F2" s="8">
        <f>E67</f>
        <v>40</v>
      </c>
    </row>
    <row r="3" spans="1:13" ht="15.5" x14ac:dyDescent="0.35">
      <c r="A3" s="94" t="s">
        <v>45</v>
      </c>
      <c r="B3" s="95"/>
      <c r="C3" s="102" t="s">
        <v>52</v>
      </c>
      <c r="D3" s="103"/>
      <c r="E3" s="4" t="s">
        <v>11</v>
      </c>
      <c r="F3" s="9">
        <f t="shared" ref="F3" si="0">E68</f>
        <v>104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 x14ac:dyDescent="0.35">
      <c r="A4" s="94" t="s">
        <v>46</v>
      </c>
      <c r="B4" s="95"/>
      <c r="C4" s="102" t="s">
        <v>169</v>
      </c>
      <c r="D4" s="103"/>
      <c r="E4" s="4" t="s">
        <v>12</v>
      </c>
      <c r="F4" s="10">
        <f>IF(E69&gt;199,200, E69)</f>
        <v>144</v>
      </c>
    </row>
    <row r="5" spans="1:13" ht="15.5" x14ac:dyDescent="0.35">
      <c r="A5" s="94" t="s">
        <v>47</v>
      </c>
      <c r="B5" s="95"/>
      <c r="C5" s="102" t="s">
        <v>170</v>
      </c>
      <c r="D5" s="103"/>
      <c r="E5" s="1"/>
      <c r="F5" s="1"/>
    </row>
    <row r="6" spans="1:13" ht="18" x14ac:dyDescent="0.4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35">
      <c r="A7" s="39">
        <v>-1</v>
      </c>
      <c r="B7" s="45" t="s">
        <v>68</v>
      </c>
      <c r="C7" s="37">
        <v>1</v>
      </c>
      <c r="D7" s="89">
        <v>23</v>
      </c>
      <c r="E7" s="22">
        <f>D7</f>
        <v>23</v>
      </c>
      <c r="F7" s="104" t="s">
        <v>167</v>
      </c>
      <c r="G7" s="104"/>
      <c r="H7" s="104"/>
      <c r="I7" s="104"/>
    </row>
    <row r="8" spans="1:13" ht="14.25" customHeight="1" x14ac:dyDescent="0.35">
      <c r="A8" s="39">
        <v>-2</v>
      </c>
      <c r="B8" s="45" t="s">
        <v>43</v>
      </c>
      <c r="C8" s="37">
        <v>3</v>
      </c>
      <c r="D8" s="89">
        <v>5</v>
      </c>
      <c r="E8" s="22">
        <f t="shared" ref="E8:E11" si="1">D8*C8</f>
        <v>15</v>
      </c>
      <c r="F8" s="104"/>
      <c r="G8" s="104"/>
      <c r="H8" s="104"/>
      <c r="I8" s="104"/>
      <c r="J8" s="33"/>
      <c r="K8" s="33"/>
      <c r="L8" s="33"/>
      <c r="M8" s="33"/>
    </row>
    <row r="9" spans="1:13" ht="14.25" customHeight="1" x14ac:dyDescent="0.35">
      <c r="A9" s="39">
        <v>-3</v>
      </c>
      <c r="B9" s="45" t="s">
        <v>73</v>
      </c>
      <c r="C9" s="37">
        <v>3</v>
      </c>
      <c r="D9" s="89">
        <v>3</v>
      </c>
      <c r="E9" s="22">
        <f t="shared" si="1"/>
        <v>9</v>
      </c>
      <c r="F9" s="104"/>
      <c r="G9" s="104"/>
      <c r="H9" s="104"/>
      <c r="I9" s="104"/>
    </row>
    <row r="10" spans="1:13" ht="18" customHeight="1" x14ac:dyDescent="0.35">
      <c r="A10" s="39">
        <v>-4</v>
      </c>
      <c r="B10" s="45" t="s">
        <v>74</v>
      </c>
      <c r="C10" s="37">
        <v>6</v>
      </c>
      <c r="D10" s="89">
        <v>1</v>
      </c>
      <c r="E10" s="22">
        <f t="shared" si="1"/>
        <v>6</v>
      </c>
      <c r="F10" s="104"/>
      <c r="G10" s="104"/>
      <c r="H10" s="104"/>
      <c r="I10" s="104"/>
    </row>
    <row r="11" spans="1:13" ht="14.25" customHeight="1" x14ac:dyDescent="0.35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4"/>
      <c r="G11" s="104"/>
      <c r="H11" s="104"/>
      <c r="I11" s="104"/>
    </row>
    <row r="12" spans="1:13" ht="14.25" customHeight="1" x14ac:dyDescent="0.35">
      <c r="A12" s="39">
        <v>-6</v>
      </c>
      <c r="B12" s="45" t="s">
        <v>30</v>
      </c>
      <c r="C12" s="37">
        <v>12</v>
      </c>
      <c r="D12" s="89">
        <v>1</v>
      </c>
      <c r="E12" s="22">
        <f t="shared" ref="E12:E13" si="2">D12*C12</f>
        <v>12</v>
      </c>
      <c r="F12" s="104"/>
      <c r="G12" s="104"/>
      <c r="H12" s="104"/>
      <c r="I12" s="104"/>
    </row>
    <row r="13" spans="1:13" ht="14.25" customHeight="1" x14ac:dyDescent="0.35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4"/>
      <c r="G13" s="104"/>
      <c r="H13" s="104"/>
      <c r="I13" s="104"/>
    </row>
    <row r="14" spans="1:13" ht="14.25" customHeight="1" x14ac:dyDescent="0.35">
      <c r="A14" s="25" t="s">
        <v>71</v>
      </c>
      <c r="B14" s="49"/>
      <c r="C14" s="25"/>
      <c r="D14" s="25"/>
      <c r="E14" s="26">
        <f>SUM(E7:E13)</f>
        <v>65</v>
      </c>
      <c r="F14" s="104"/>
      <c r="G14" s="104"/>
      <c r="H14" s="104"/>
      <c r="I14" s="104"/>
    </row>
    <row r="15" spans="1:13" ht="23.25" customHeight="1" x14ac:dyDescent="0.35">
      <c r="A15" s="96" t="s">
        <v>35</v>
      </c>
      <c r="B15" s="97"/>
      <c r="C15" s="17" t="s">
        <v>1</v>
      </c>
      <c r="D15" s="18" t="s">
        <v>2</v>
      </c>
      <c r="E15" s="27"/>
      <c r="F15" s="104"/>
      <c r="G15" s="104"/>
      <c r="H15" s="104"/>
      <c r="I15" s="104"/>
    </row>
    <row r="16" spans="1:13" ht="14.25" customHeight="1" x14ac:dyDescent="0.35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4"/>
      <c r="G16" s="104"/>
      <c r="H16" s="104"/>
      <c r="I16" s="104"/>
    </row>
    <row r="17" spans="1:13" ht="15.5" x14ac:dyDescent="0.3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4"/>
      <c r="G17" s="104"/>
      <c r="H17" s="104"/>
      <c r="I17" s="104"/>
    </row>
    <row r="18" spans="1:13" ht="15.5" x14ac:dyDescent="0.3">
      <c r="A18" s="39">
        <v>-10</v>
      </c>
      <c r="B18" s="50" t="s">
        <v>75</v>
      </c>
      <c r="C18" s="38">
        <v>2</v>
      </c>
      <c r="D18" s="90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 x14ac:dyDescent="0.35">
      <c r="A19" s="39">
        <v>-11</v>
      </c>
      <c r="B19" s="50" t="s">
        <v>69</v>
      </c>
      <c r="C19" s="38">
        <v>3</v>
      </c>
      <c r="D19" s="90">
        <v>1</v>
      </c>
      <c r="E19" s="22">
        <f t="shared" si="3"/>
        <v>3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 x14ac:dyDescent="0.35">
      <c r="A20" s="40">
        <v>-12</v>
      </c>
      <c r="B20" s="45" t="s">
        <v>85</v>
      </c>
      <c r="C20" s="38">
        <v>3</v>
      </c>
      <c r="D20" s="90">
        <v>1</v>
      </c>
      <c r="E20" s="22">
        <f t="shared" ref="E20:E21" si="4">D20*C20</f>
        <v>3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 x14ac:dyDescent="0.3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35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35">
      <c r="A23" s="24" t="s">
        <v>86</v>
      </c>
      <c r="B23" s="51"/>
      <c r="C23" s="24"/>
      <c r="D23" s="24"/>
      <c r="E23" s="26">
        <f>SUM(E16:E22)</f>
        <v>20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35">
      <c r="A24" s="96" t="s">
        <v>3</v>
      </c>
      <c r="B24" s="93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 x14ac:dyDescent="0.3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 x14ac:dyDescent="0.35">
      <c r="A26" s="40">
        <v>-16</v>
      </c>
      <c r="B26" s="45" t="s">
        <v>20</v>
      </c>
      <c r="C26" s="37">
        <v>4</v>
      </c>
      <c r="D26" s="89">
        <v>1</v>
      </c>
      <c r="E26" s="22">
        <f t="shared" si="5"/>
        <v>4</v>
      </c>
      <c r="F26" s="3"/>
      <c r="G26" s="13"/>
      <c r="H26" s="13"/>
      <c r="I26" s="13"/>
      <c r="J26" s="13"/>
      <c r="K26" s="13"/>
      <c r="L26" s="13"/>
    </row>
    <row r="27" spans="1:13" ht="15.5" x14ac:dyDescent="0.3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 x14ac:dyDescent="0.3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 x14ac:dyDescent="0.3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 x14ac:dyDescent="0.3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 x14ac:dyDescent="0.3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 x14ac:dyDescent="0.35">
      <c r="A32" s="40">
        <v>-22</v>
      </c>
      <c r="B32" s="45" t="s">
        <v>25</v>
      </c>
      <c r="C32" s="37">
        <v>3</v>
      </c>
      <c r="D32" s="89">
        <v>4</v>
      </c>
      <c r="E32" s="22">
        <f t="shared" si="5"/>
        <v>12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 x14ac:dyDescent="0.3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 x14ac:dyDescent="0.3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 x14ac:dyDescent="0.35">
      <c r="A35" s="41">
        <v>-25</v>
      </c>
      <c r="B35" s="45" t="s">
        <v>41</v>
      </c>
      <c r="C35" s="37">
        <v>5</v>
      </c>
      <c r="D35" s="89">
        <v>1</v>
      </c>
      <c r="E35" s="22">
        <f t="shared" si="5"/>
        <v>5</v>
      </c>
      <c r="F35" s="3"/>
      <c r="G35" s="13"/>
      <c r="H35" s="13"/>
      <c r="I35" s="13"/>
      <c r="J35" s="13"/>
      <c r="K35" s="13"/>
      <c r="L35" s="13"/>
      <c r="M35" s="13"/>
    </row>
    <row r="36" spans="1:13" ht="15.5" x14ac:dyDescent="0.35">
      <c r="A36" s="41">
        <v>-26</v>
      </c>
      <c r="B36" s="45" t="s">
        <v>14</v>
      </c>
      <c r="C36" s="37">
        <v>3</v>
      </c>
      <c r="D36" s="89">
        <v>1</v>
      </c>
      <c r="E36" s="22">
        <f t="shared" ref="E36:E37" si="6">D36*C36</f>
        <v>3</v>
      </c>
      <c r="F36" s="3"/>
      <c r="G36" s="13"/>
      <c r="H36" s="13"/>
      <c r="I36" s="13"/>
      <c r="J36" s="13"/>
      <c r="K36" s="13"/>
      <c r="L36" s="13"/>
      <c r="M36" s="13"/>
    </row>
    <row r="37" spans="1:13" ht="15.5" x14ac:dyDescent="0.3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 x14ac:dyDescent="0.35">
      <c r="A38" s="24" t="s">
        <v>87</v>
      </c>
      <c r="B38" s="51"/>
      <c r="C38" s="24"/>
      <c r="D38" s="24"/>
      <c r="E38" s="26">
        <f>SUM(E25:E37)</f>
        <v>24</v>
      </c>
      <c r="F38" s="3"/>
      <c r="G38" s="13"/>
      <c r="H38" s="13"/>
      <c r="I38" s="13"/>
      <c r="J38" s="13"/>
      <c r="K38" s="13"/>
      <c r="L38" s="13"/>
      <c r="M38" s="13"/>
    </row>
    <row r="39" spans="1:13" ht="15.5" x14ac:dyDescent="0.35">
      <c r="A39" s="92" t="s">
        <v>24</v>
      </c>
      <c r="B39" s="93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 x14ac:dyDescent="0.3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 x14ac:dyDescent="0.3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1" x14ac:dyDescent="0.3">
      <c r="A42" s="42">
        <v>-30</v>
      </c>
      <c r="B42" s="46" t="s">
        <v>33</v>
      </c>
      <c r="C42" s="38">
        <v>10</v>
      </c>
      <c r="D42" s="90">
        <v>1</v>
      </c>
      <c r="E42" s="23">
        <f>IF(D42=0,0,IF(D42&gt;=2,20,10))</f>
        <v>10</v>
      </c>
      <c r="F42" s="3"/>
      <c r="G42" s="13"/>
      <c r="H42" s="13"/>
      <c r="I42" s="13"/>
      <c r="J42" s="13"/>
      <c r="K42" s="13"/>
      <c r="L42" s="13"/>
      <c r="M42" s="13"/>
    </row>
    <row r="43" spans="1:13" ht="15.5" x14ac:dyDescent="0.35">
      <c r="A43" s="42">
        <v>-31</v>
      </c>
      <c r="B43" s="52" t="s">
        <v>76</v>
      </c>
      <c r="C43" s="37">
        <v>1</v>
      </c>
      <c r="D43" s="90">
        <v>9</v>
      </c>
      <c r="E43" s="22">
        <f t="shared" si="7"/>
        <v>9</v>
      </c>
      <c r="F43" s="3"/>
      <c r="G43" s="13"/>
      <c r="H43" s="13"/>
      <c r="I43" s="13"/>
      <c r="J43" s="13"/>
      <c r="K43" s="13"/>
      <c r="L43" s="13"/>
      <c r="M43" s="13"/>
    </row>
    <row r="44" spans="1:13" ht="31" x14ac:dyDescent="0.3">
      <c r="A44" s="42">
        <v>-32</v>
      </c>
      <c r="B44" s="46" t="s">
        <v>32</v>
      </c>
      <c r="C44" s="38">
        <v>2</v>
      </c>
      <c r="D44" s="90">
        <v>2</v>
      </c>
      <c r="E44" s="23">
        <f t="shared" si="7"/>
        <v>4</v>
      </c>
      <c r="F44" s="3"/>
      <c r="G44" s="13"/>
      <c r="H44" s="13"/>
      <c r="I44" s="13"/>
      <c r="J44" s="13"/>
      <c r="K44" s="13"/>
      <c r="L44" s="13"/>
      <c r="M44" s="13"/>
    </row>
    <row r="45" spans="1:13" ht="15.5" x14ac:dyDescent="0.3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 x14ac:dyDescent="0.3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.5" x14ac:dyDescent="0.35">
      <c r="A47" s="24" t="s">
        <v>90</v>
      </c>
      <c r="B47" s="51"/>
      <c r="C47" s="24"/>
      <c r="D47" s="24"/>
      <c r="E47" s="26">
        <f>SUM(E40:E46)</f>
        <v>23</v>
      </c>
      <c r="F47" s="34"/>
      <c r="G47" s="13"/>
      <c r="H47" s="13"/>
      <c r="I47" s="13"/>
      <c r="J47" s="13"/>
      <c r="K47" s="13"/>
      <c r="L47" s="13"/>
      <c r="M47" s="13"/>
    </row>
    <row r="48" spans="1:13" ht="15.5" x14ac:dyDescent="0.35">
      <c r="A48" s="92" t="s">
        <v>6</v>
      </c>
      <c r="B48" s="93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35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 x14ac:dyDescent="0.3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 x14ac:dyDescent="0.3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 x14ac:dyDescent="0.3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 x14ac:dyDescent="0.3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 x14ac:dyDescent="0.35">
      <c r="A54" s="44">
        <v>-40</v>
      </c>
      <c r="B54" s="52" t="s">
        <v>19</v>
      </c>
      <c r="C54" s="37">
        <v>2</v>
      </c>
      <c r="D54" s="89">
        <v>2</v>
      </c>
      <c r="E54" s="22">
        <f>D54*C54</f>
        <v>4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 x14ac:dyDescent="0.35">
      <c r="A55" s="44">
        <v>-41</v>
      </c>
      <c r="B55" s="52" t="s">
        <v>91</v>
      </c>
      <c r="C55" s="37">
        <v>3</v>
      </c>
      <c r="D55" s="89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 x14ac:dyDescent="0.35">
      <c r="A56" s="44">
        <v>-42</v>
      </c>
      <c r="B56" s="52" t="s">
        <v>18</v>
      </c>
      <c r="C56" s="37">
        <v>1</v>
      </c>
      <c r="D56" s="89">
        <v>1</v>
      </c>
      <c r="E56" s="22">
        <f>D56</f>
        <v>1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 x14ac:dyDescent="0.35">
      <c r="A57" s="24" t="s">
        <v>94</v>
      </c>
      <c r="B57" s="51"/>
      <c r="C57" s="24"/>
      <c r="D57" s="24"/>
      <c r="E57" s="26">
        <f>SUM(E49:E56)</f>
        <v>8</v>
      </c>
      <c r="F57" s="3"/>
      <c r="G57" s="13"/>
      <c r="H57" s="13"/>
      <c r="I57" s="13"/>
      <c r="J57" s="13"/>
      <c r="K57" s="13"/>
      <c r="L57" s="13"/>
      <c r="M57" s="13"/>
    </row>
    <row r="58" spans="1:13" ht="15.5" x14ac:dyDescent="0.35">
      <c r="A58" s="92" t="s">
        <v>9</v>
      </c>
      <c r="B58" s="93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 x14ac:dyDescent="0.35">
      <c r="A59" s="44">
        <v>-43</v>
      </c>
      <c r="B59" s="53" t="s">
        <v>39</v>
      </c>
      <c r="C59" s="37">
        <v>6</v>
      </c>
      <c r="D59" s="36">
        <v>0</v>
      </c>
      <c r="E59" s="22">
        <f t="shared" ref="E59:E62" si="10">D59*C59</f>
        <v>0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 x14ac:dyDescent="0.35">
      <c r="A60" s="44">
        <v>-44</v>
      </c>
      <c r="B60" s="53" t="s">
        <v>92</v>
      </c>
      <c r="C60" s="37">
        <v>3</v>
      </c>
      <c r="D60" s="36">
        <v>0</v>
      </c>
      <c r="E60" s="22">
        <f t="shared" si="10"/>
        <v>0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 x14ac:dyDescent="0.3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 x14ac:dyDescent="0.35">
      <c r="A62" s="44">
        <v>-46</v>
      </c>
      <c r="B62" s="53" t="s">
        <v>48</v>
      </c>
      <c r="C62" s="37">
        <v>4</v>
      </c>
      <c r="D62" s="89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 x14ac:dyDescent="0.3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 x14ac:dyDescent="0.3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 x14ac:dyDescent="0.35">
      <c r="A65" s="24" t="s">
        <v>93</v>
      </c>
      <c r="B65" s="51"/>
      <c r="C65" s="24"/>
      <c r="D65" s="24"/>
      <c r="E65" s="26">
        <f>SUM(E59:E64)</f>
        <v>4</v>
      </c>
      <c r="F65" s="3"/>
      <c r="K65" s="13"/>
      <c r="L65" s="13"/>
      <c r="M65" s="13"/>
    </row>
    <row r="66" spans="1:13" ht="15.5" x14ac:dyDescent="0.35">
      <c r="A66" s="24"/>
      <c r="B66" s="55"/>
      <c r="C66" s="24"/>
      <c r="D66" s="24"/>
      <c r="E66" s="27"/>
      <c r="F66" s="3"/>
    </row>
    <row r="67" spans="1:13" ht="17.25" customHeight="1" x14ac:dyDescent="0.35">
      <c r="A67" s="24"/>
      <c r="B67" s="55"/>
      <c r="C67" s="24"/>
      <c r="D67" s="30" t="s">
        <v>10</v>
      </c>
      <c r="E67" s="26">
        <f>E7+E18+E19</f>
        <v>40</v>
      </c>
      <c r="F67" s="3"/>
    </row>
    <row r="68" spans="1:13" ht="15.5" x14ac:dyDescent="0.35">
      <c r="A68" s="24"/>
      <c r="B68" s="55"/>
      <c r="C68" s="24"/>
      <c r="D68" s="30" t="s">
        <v>11</v>
      </c>
      <c r="E68" s="31">
        <f>E69-E67</f>
        <v>104</v>
      </c>
      <c r="F68" s="3"/>
    </row>
    <row r="69" spans="1:13" ht="15.5" x14ac:dyDescent="0.35">
      <c r="A69" s="24"/>
      <c r="B69" s="55"/>
      <c r="C69" s="24"/>
      <c r="D69" s="30" t="s">
        <v>12</v>
      </c>
      <c r="E69" s="32">
        <f>(E14+E23+E38+E47+E57+E65)</f>
        <v>144</v>
      </c>
      <c r="F69" s="3"/>
    </row>
    <row r="70" spans="1:13" ht="14" x14ac:dyDescent="0.3">
      <c r="A70" s="3"/>
      <c r="B70" s="34"/>
      <c r="C70" s="2"/>
      <c r="D70" s="2"/>
      <c r="E70" s="2"/>
      <c r="F70" s="3"/>
    </row>
    <row r="71" spans="1:13" ht="14" x14ac:dyDescent="0.3">
      <c r="A71" s="3"/>
      <c r="B71" s="34"/>
      <c r="C71" s="2"/>
      <c r="D71" s="2"/>
      <c r="E71" s="2"/>
      <c r="F71" s="3"/>
    </row>
    <row r="72" spans="1:13" ht="14" hidden="1" x14ac:dyDescent="0.3">
      <c r="A72" s="3"/>
      <c r="B72" s="34"/>
      <c r="C72" s="2"/>
      <c r="D72" s="2"/>
      <c r="E72" s="2"/>
      <c r="F72" s="3"/>
    </row>
    <row r="73" spans="1:13" ht="14" x14ac:dyDescent="0.3">
      <c r="A73" s="3"/>
      <c r="B73" s="34"/>
      <c r="C73" s="2"/>
      <c r="D73" s="2"/>
      <c r="E73" s="2"/>
      <c r="F73" s="3"/>
    </row>
    <row r="74" spans="1:13" ht="14" x14ac:dyDescent="0.3">
      <c r="A74" s="3"/>
      <c r="B74" s="34"/>
      <c r="C74" s="2"/>
      <c r="D74" s="2"/>
      <c r="E74" s="2"/>
      <c r="F74" s="3"/>
    </row>
    <row r="75" spans="1:13" ht="14" x14ac:dyDescent="0.3">
      <c r="A75" s="3"/>
      <c r="B75" s="34"/>
      <c r="C75" s="2"/>
      <c r="D75" s="2"/>
      <c r="E75" s="2"/>
      <c r="F75" s="3"/>
    </row>
    <row r="76" spans="1:13" ht="14" x14ac:dyDescent="0.3">
      <c r="A76" s="3"/>
      <c r="B76" s="34"/>
      <c r="C76" s="2"/>
      <c r="D76" s="2"/>
      <c r="E76" s="2"/>
      <c r="F76" s="3"/>
    </row>
    <row r="77" spans="1:13" ht="14" x14ac:dyDescent="0.3">
      <c r="A77" s="3"/>
      <c r="B77" s="34"/>
      <c r="C77" s="2"/>
      <c r="D77" s="2"/>
      <c r="E77" s="2"/>
      <c r="F77" s="3"/>
    </row>
    <row r="78" spans="1:13" ht="14" x14ac:dyDescent="0.3">
      <c r="A78" s="3"/>
      <c r="B78" s="34"/>
      <c r="C78" s="2"/>
      <c r="D78" s="2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110" zoomScaleNormal="11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36328125" defaultRowHeight="14.5" x14ac:dyDescent="0.35"/>
  <cols>
    <col min="1" max="1" width="88.453125" style="57" customWidth="1"/>
    <col min="2" max="2" width="7.54296875" style="57" hidden="1" customWidth="1"/>
    <col min="3" max="3" width="13.36328125" style="58" customWidth="1"/>
    <col min="4" max="4" width="17.36328125" style="58" bestFit="1" customWidth="1"/>
    <col min="5" max="5" width="20.08984375" style="57" bestFit="1" customWidth="1"/>
    <col min="6" max="16384" width="10.36328125" style="57"/>
  </cols>
  <sheetData>
    <row r="1" spans="1:6" ht="42.75" customHeight="1" x14ac:dyDescent="1.1000000000000001">
      <c r="A1" s="110" t="s">
        <v>157</v>
      </c>
      <c r="B1" s="110"/>
      <c r="C1" s="110"/>
      <c r="D1" s="80"/>
    </row>
    <row r="2" spans="1:6" ht="26.25" customHeight="1" x14ac:dyDescent="0.35">
      <c r="A2" s="84" t="str">
        <f>"ناوی مامۆستا: "&amp;CAD!C2</f>
        <v>ناوی مامۆستا: ئاسۆ عبداارحمن كریم بابان</v>
      </c>
      <c r="B2" s="87" t="s">
        <v>46</v>
      </c>
      <c r="C2" s="86"/>
      <c r="D2" s="85"/>
    </row>
    <row r="3" spans="1:6" ht="33" x14ac:dyDescent="1.1000000000000001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 x14ac:dyDescent="0.3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 x14ac:dyDescent="0.35">
      <c r="A5" s="76" t="s">
        <v>152</v>
      </c>
      <c r="B5" s="75"/>
      <c r="C5" s="74"/>
      <c r="D5" s="74"/>
      <c r="E5" s="73">
        <f>D43</f>
        <v>5</v>
      </c>
    </row>
    <row r="6" spans="1:6" ht="28.5" customHeight="1" x14ac:dyDescent="0.35">
      <c r="A6" s="67" t="s">
        <v>151</v>
      </c>
      <c r="B6" s="65">
        <v>8</v>
      </c>
      <c r="C6" s="66"/>
      <c r="D6" s="63">
        <f>C6*B6</f>
        <v>0</v>
      </c>
    </row>
    <row r="7" spans="1:6" ht="18.5" x14ac:dyDescent="0.35">
      <c r="A7" s="67" t="s">
        <v>150</v>
      </c>
      <c r="B7" s="65">
        <v>6</v>
      </c>
      <c r="C7" s="91">
        <v>1</v>
      </c>
      <c r="D7" s="63">
        <f>C7*B7</f>
        <v>6</v>
      </c>
    </row>
    <row r="8" spans="1:6" ht="18.5" x14ac:dyDescent="0.35">
      <c r="A8" s="67" t="s">
        <v>149</v>
      </c>
      <c r="B8" s="65">
        <v>4</v>
      </c>
      <c r="C8" s="91">
        <v>4</v>
      </c>
      <c r="D8" s="63">
        <f>C8*B8</f>
        <v>16</v>
      </c>
      <c r="E8" s="61" t="s">
        <v>148</v>
      </c>
    </row>
    <row r="9" spans="1:6" ht="18.5" x14ac:dyDescent="0.35">
      <c r="A9" s="67" t="s">
        <v>147</v>
      </c>
      <c r="B9" s="65">
        <v>3</v>
      </c>
      <c r="C9" s="91">
        <v>4</v>
      </c>
      <c r="D9" s="63">
        <f>C9*B9</f>
        <v>12</v>
      </c>
    </row>
    <row r="10" spans="1:6" ht="18.5" x14ac:dyDescent="0.35">
      <c r="A10" s="67" t="s">
        <v>146</v>
      </c>
      <c r="B10" s="65">
        <v>4</v>
      </c>
      <c r="C10" s="91">
        <v>3</v>
      </c>
      <c r="D10" s="63">
        <f>C10*B10</f>
        <v>12</v>
      </c>
    </row>
    <row r="11" spans="1:6" ht="18.5" x14ac:dyDescent="0.3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5" x14ac:dyDescent="0.3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5" x14ac:dyDescent="0.3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5" hidden="1" x14ac:dyDescent="0.35">
      <c r="A14" s="65" t="s">
        <v>97</v>
      </c>
      <c r="B14" s="65"/>
      <c r="C14" s="63"/>
      <c r="D14" s="63">
        <f>SUM(D6:D13)</f>
        <v>51</v>
      </c>
    </row>
    <row r="15" spans="1:6" ht="18.5" x14ac:dyDescent="0.35">
      <c r="A15" s="71" t="s">
        <v>140</v>
      </c>
      <c r="B15" s="71"/>
      <c r="C15" s="62"/>
      <c r="D15" s="62"/>
    </row>
    <row r="16" spans="1:6" ht="25.5" customHeight="1" x14ac:dyDescent="0.35">
      <c r="A16" s="67" t="s">
        <v>139</v>
      </c>
      <c r="B16" s="65"/>
      <c r="C16" s="91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 x14ac:dyDescent="0.35">
      <c r="A17" s="67" t="s">
        <v>137</v>
      </c>
      <c r="B17" s="65"/>
      <c r="C17" s="91">
        <v>3</v>
      </c>
      <c r="D17" s="63">
        <f>C17*3</f>
        <v>9</v>
      </c>
      <c r="E17" s="72" t="s">
        <v>123</v>
      </c>
      <c r="F17" s="61" t="s">
        <v>136</v>
      </c>
    </row>
    <row r="18" spans="1:12" ht="18.5" x14ac:dyDescent="0.35">
      <c r="A18" s="67" t="s">
        <v>135</v>
      </c>
      <c r="B18" s="65"/>
      <c r="C18" s="91">
        <v>4</v>
      </c>
      <c r="D18" s="63">
        <f>IF(C18=4, 5, C18)</f>
        <v>5</v>
      </c>
      <c r="E18" s="61" t="s">
        <v>134</v>
      </c>
    </row>
    <row r="19" spans="1:12" ht="22.5" customHeight="1" x14ac:dyDescent="0.3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35">
      <c r="A20" s="67" t="s">
        <v>132</v>
      </c>
      <c r="B20" s="65"/>
      <c r="C20" s="66"/>
      <c r="D20" s="63">
        <f>C20*4</f>
        <v>0</v>
      </c>
      <c r="E20" s="61"/>
    </row>
    <row r="21" spans="1:12" ht="18.5" x14ac:dyDescent="0.35">
      <c r="A21" s="67" t="s">
        <v>131</v>
      </c>
      <c r="B21" s="65">
        <v>5</v>
      </c>
      <c r="C21" s="91">
        <v>5</v>
      </c>
      <c r="D21" s="63">
        <f>C21*3</f>
        <v>15</v>
      </c>
      <c r="E21" s="61" t="s">
        <v>161</v>
      </c>
    </row>
    <row r="22" spans="1:12" ht="18.5" x14ac:dyDescent="0.35">
      <c r="A22" s="67" t="s">
        <v>130</v>
      </c>
      <c r="B22" s="65">
        <v>5</v>
      </c>
      <c r="C22" s="91"/>
      <c r="D22" s="63">
        <f>IF(C22=0, 0, C22*0.5)</f>
        <v>0</v>
      </c>
      <c r="E22" s="72" t="s">
        <v>123</v>
      </c>
      <c r="F22" s="61" t="s">
        <v>129</v>
      </c>
    </row>
    <row r="23" spans="1:12" ht="18.5" x14ac:dyDescent="0.3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5" x14ac:dyDescent="0.3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5" x14ac:dyDescent="0.3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5" hidden="1" x14ac:dyDescent="0.35">
      <c r="A26" s="65" t="s">
        <v>97</v>
      </c>
      <c r="B26" s="65"/>
      <c r="C26" s="63"/>
      <c r="D26" s="62">
        <f>SUM(D16:D25)</f>
        <v>39</v>
      </c>
    </row>
    <row r="27" spans="1:12" ht="18.5" x14ac:dyDescent="0.45">
      <c r="A27" s="71" t="s">
        <v>121</v>
      </c>
      <c r="B27" s="70"/>
      <c r="C27" s="62"/>
      <c r="D27" s="62"/>
      <c r="E27" s="61"/>
    </row>
    <row r="28" spans="1:12" ht="30" x14ac:dyDescent="0.3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35">
      <c r="A29" s="69" t="s">
        <v>119</v>
      </c>
      <c r="B29" s="65">
        <v>3</v>
      </c>
      <c r="C29" s="91">
        <v>3</v>
      </c>
      <c r="D29" s="63">
        <f>C29*3</f>
        <v>9</v>
      </c>
      <c r="E29" s="61" t="s">
        <v>118</v>
      </c>
    </row>
    <row r="30" spans="1:12" ht="18.5" x14ac:dyDescent="0.35">
      <c r="A30" s="67" t="s">
        <v>117</v>
      </c>
      <c r="B30" s="65">
        <v>4</v>
      </c>
      <c r="C30" s="91">
        <v>3</v>
      </c>
      <c r="D30" s="63">
        <f>C30</f>
        <v>3</v>
      </c>
      <c r="E30" s="61" t="s">
        <v>116</v>
      </c>
    </row>
    <row r="31" spans="1:12" ht="18.5" x14ac:dyDescent="0.35">
      <c r="A31" s="67" t="s">
        <v>115</v>
      </c>
      <c r="B31" s="65">
        <v>2</v>
      </c>
      <c r="C31" s="91">
        <v>2</v>
      </c>
      <c r="D31" s="63">
        <f>C31*2</f>
        <v>4</v>
      </c>
      <c r="E31" s="61" t="s">
        <v>114</v>
      </c>
    </row>
    <row r="32" spans="1:12" ht="18.5" x14ac:dyDescent="0.35">
      <c r="A32" s="67" t="s">
        <v>113</v>
      </c>
      <c r="B32" s="65">
        <v>3</v>
      </c>
      <c r="C32" s="91">
        <v>1</v>
      </c>
      <c r="D32" s="63">
        <f>C32*3</f>
        <v>3</v>
      </c>
      <c r="E32" s="61" t="s">
        <v>112</v>
      </c>
    </row>
    <row r="33" spans="1:5" ht="18.5" x14ac:dyDescent="0.35">
      <c r="A33" s="67" t="s">
        <v>111</v>
      </c>
      <c r="B33" s="65"/>
      <c r="C33" s="91">
        <v>1</v>
      </c>
      <c r="D33" s="63">
        <f>IF(C33=1,4,IF(C33=2,5,0))</f>
        <v>4</v>
      </c>
      <c r="E33" s="61" t="s">
        <v>110</v>
      </c>
    </row>
    <row r="34" spans="1:5" ht="18.5" x14ac:dyDescent="0.35">
      <c r="A34" s="67" t="s">
        <v>109</v>
      </c>
      <c r="B34" s="65">
        <v>2</v>
      </c>
      <c r="C34" s="91">
        <v>1</v>
      </c>
      <c r="D34" s="63">
        <f>C34*3</f>
        <v>3</v>
      </c>
      <c r="E34" s="61" t="s">
        <v>108</v>
      </c>
    </row>
    <row r="35" spans="1:5" ht="18.5" x14ac:dyDescent="0.35">
      <c r="A35" s="67" t="s">
        <v>107</v>
      </c>
      <c r="B35" s="65">
        <v>3</v>
      </c>
      <c r="C35" s="91">
        <v>1</v>
      </c>
      <c r="D35" s="63">
        <f>C35*2</f>
        <v>2</v>
      </c>
      <c r="E35" s="61" t="s">
        <v>106</v>
      </c>
    </row>
    <row r="36" spans="1:5" ht="24.75" customHeight="1" x14ac:dyDescent="0.35">
      <c r="A36" s="68" t="s">
        <v>105</v>
      </c>
      <c r="B36" s="65"/>
      <c r="C36" s="91">
        <v>1</v>
      </c>
      <c r="D36" s="63">
        <f>IF(C36=0,0,IF(C36&gt;=1,10,0))</f>
        <v>10</v>
      </c>
      <c r="E36" s="61"/>
    </row>
    <row r="37" spans="1:5" ht="18.5" x14ac:dyDescent="0.35">
      <c r="A37" s="67" t="s">
        <v>104</v>
      </c>
      <c r="B37" s="65">
        <v>6</v>
      </c>
      <c r="C37" s="91">
        <v>1</v>
      </c>
      <c r="D37" s="63">
        <f>IF(C37=0,0,IF(C37=1,3,IF(C37=2,6)))</f>
        <v>3</v>
      </c>
      <c r="E37" s="61" t="s">
        <v>103</v>
      </c>
    </row>
    <row r="38" spans="1:5" ht="18.5" x14ac:dyDescent="0.35">
      <c r="A38" s="67" t="s">
        <v>102</v>
      </c>
      <c r="B38" s="65">
        <v>10</v>
      </c>
      <c r="C38" s="91">
        <v>1</v>
      </c>
      <c r="D38" s="63">
        <f>C38*5</f>
        <v>5</v>
      </c>
      <c r="E38" s="61" t="s">
        <v>101</v>
      </c>
    </row>
    <row r="39" spans="1:5" ht="18.5" x14ac:dyDescent="0.35">
      <c r="A39" s="67" t="s">
        <v>100</v>
      </c>
      <c r="B39" s="65">
        <v>10</v>
      </c>
      <c r="C39" s="91">
        <v>1</v>
      </c>
      <c r="D39" s="63">
        <f>C39*10</f>
        <v>10</v>
      </c>
      <c r="E39" s="61" t="s">
        <v>98</v>
      </c>
    </row>
    <row r="40" spans="1:5" ht="18.5" x14ac:dyDescent="0.3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 x14ac:dyDescent="0.45">
      <c r="A41" s="65" t="s">
        <v>97</v>
      </c>
      <c r="B41" s="64"/>
      <c r="C41" s="63"/>
      <c r="D41" s="62">
        <f>SUM(D28:D40)</f>
        <v>56</v>
      </c>
      <c r="E41" s="61"/>
    </row>
    <row r="42" spans="1:5" ht="18.5" hidden="1" x14ac:dyDescent="0.35">
      <c r="A42" s="105" t="s">
        <v>96</v>
      </c>
      <c r="B42" s="106"/>
      <c r="C42" s="107"/>
      <c r="D42" s="60">
        <f>D41+D26+D14</f>
        <v>146</v>
      </c>
    </row>
    <row r="43" spans="1:5" ht="17.5" x14ac:dyDescent="0.35">
      <c r="A43" s="108" t="s">
        <v>95</v>
      </c>
      <c r="B43" s="109"/>
      <c r="C43" s="109"/>
      <c r="D43" s="59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EE8D2-2D59-4BA1-9CC1-E2BE5DFBC84F}">
  <dimension ref="A1"/>
  <sheetViews>
    <sheetView zoomScaleNormal="100" workbookViewId="0"/>
  </sheetViews>
  <sheetFormatPr defaultRowHeight="12.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6" t="s">
        <v>50</v>
      </c>
      <c r="C1">
        <v>0</v>
      </c>
    </row>
    <row r="2" spans="1:3" ht="14" x14ac:dyDescent="0.3">
      <c r="A2" s="6" t="s">
        <v>59</v>
      </c>
      <c r="C2">
        <v>1</v>
      </c>
    </row>
    <row r="3" spans="1:3" ht="14" x14ac:dyDescent="0.25">
      <c r="A3" s="7" t="s">
        <v>51</v>
      </c>
      <c r="C3">
        <v>2</v>
      </c>
    </row>
    <row r="4" spans="1:3" ht="14" x14ac:dyDescent="0.25">
      <c r="A4" s="7" t="s">
        <v>60</v>
      </c>
      <c r="C4">
        <v>3</v>
      </c>
    </row>
    <row r="5" spans="1:3" ht="14.25" customHeight="1" x14ac:dyDescent="0.25">
      <c r="A5" s="7" t="s">
        <v>66</v>
      </c>
    </row>
    <row r="6" spans="1:3" ht="14" x14ac:dyDescent="0.25">
      <c r="A6" s="7" t="s">
        <v>67</v>
      </c>
    </row>
    <row r="7" spans="1:3" ht="14" x14ac:dyDescent="0.25">
      <c r="A7" s="7" t="s">
        <v>52</v>
      </c>
    </row>
    <row r="8" spans="1:3" ht="14" x14ac:dyDescent="0.25">
      <c r="A8" s="7" t="s">
        <v>53</v>
      </c>
    </row>
    <row r="9" spans="1:3" ht="14" x14ac:dyDescent="0.3">
      <c r="A9" s="6" t="s">
        <v>54</v>
      </c>
    </row>
    <row r="10" spans="1:3" ht="14" x14ac:dyDescent="0.25">
      <c r="A10" s="7" t="s">
        <v>62</v>
      </c>
    </row>
    <row r="11" spans="1:3" ht="14" x14ac:dyDescent="0.25">
      <c r="A11" s="7" t="s">
        <v>61</v>
      </c>
    </row>
    <row r="12" spans="1:3" ht="14" x14ac:dyDescent="0.25">
      <c r="A12" s="7" t="s">
        <v>55</v>
      </c>
    </row>
    <row r="13" spans="1:3" ht="14" x14ac:dyDescent="0.25">
      <c r="A13" s="7" t="s">
        <v>56</v>
      </c>
    </row>
    <row r="14" spans="1:3" ht="14" x14ac:dyDescent="0.25">
      <c r="A14" s="7" t="s">
        <v>57</v>
      </c>
    </row>
    <row r="15" spans="1:3" ht="14" x14ac:dyDescent="0.25">
      <c r="A15" s="7" t="s">
        <v>58</v>
      </c>
    </row>
    <row r="16" spans="1:3" ht="14" x14ac:dyDescent="0.25">
      <c r="A16" s="7" t="s">
        <v>63</v>
      </c>
    </row>
    <row r="17" spans="1:1" x14ac:dyDescent="0.25">
      <c r="A17" s="13" t="s">
        <v>64</v>
      </c>
    </row>
    <row r="18" spans="1:1" x14ac:dyDescent="0.2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CAD</vt:lpstr>
      <vt:lpstr>Teacher Portfolio</vt:lpstr>
      <vt:lpstr>Sheet2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 Line</dc:creator>
  <cp:lastModifiedBy>Tech Line</cp:lastModifiedBy>
  <dcterms:created xsi:type="dcterms:W3CDTF">2023-05-24T18:38:38Z</dcterms:created>
  <dcterms:modified xsi:type="dcterms:W3CDTF">2023-05-30T15:08:23Z</dcterms:modified>
</cp:coreProperties>
</file>