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يةكةى دلنيايى جؤرى\دوكومينتةكاى دلنيايي جؤرى 2024\"/>
    </mc:Choice>
  </mc:AlternateContent>
  <bookViews>
    <workbookView xWindow="0" yWindow="0" windowWidth="19200" windowHeight="70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 concurrentCalc="0"/>
</workbook>
</file>

<file path=xl/calcChain.xml><?xml version="1.0" encoding="utf-8"?>
<calcChain xmlns="http://schemas.openxmlformats.org/spreadsheetml/2006/main">
  <c r="E63" i="1" l="1"/>
  <c r="E62" i="1"/>
  <c r="A2" i="5"/>
  <c r="A3" i="5"/>
  <c r="D6" i="5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/>
  <c r="D41" i="5"/>
  <c r="D14" i="5"/>
  <c r="E60" i="1"/>
  <c r="E61" i="1"/>
  <c r="E56" i="1"/>
  <c r="E7" i="1"/>
  <c r="D42" i="5"/>
  <c r="D43" i="5"/>
  <c r="E5" i="5"/>
  <c r="E22" i="1"/>
  <c r="E20" i="1"/>
  <c r="E21" i="1"/>
  <c r="E51" i="1"/>
  <c r="E37" i="1"/>
  <c r="E36" i="1"/>
  <c r="E42" i="1"/>
  <c r="E55" i="1"/>
  <c r="E35" i="1"/>
  <c r="E34" i="1"/>
  <c r="E54" i="1"/>
  <c r="E53" i="1"/>
  <c r="E52" i="1"/>
  <c r="E49" i="1"/>
  <c r="E50" i="1"/>
  <c r="E57" i="1"/>
  <c r="E13" i="1"/>
  <c r="E46" i="1"/>
  <c r="E12" i="1"/>
  <c r="E59" i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/>
  <c r="E23" i="1"/>
  <c r="E14" i="1"/>
  <c r="E47" i="1"/>
  <c r="E65" i="1"/>
  <c r="E38" i="1"/>
  <c r="E69" i="1"/>
  <c r="E68" i="1"/>
  <c r="F2" i="1"/>
  <c r="F4" i="1"/>
  <c r="G3" i="1"/>
  <c r="F3" i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<sst xmlns="http://schemas.openxmlformats.org/spreadsheetml/2006/main" count="204" uniqueCount="170">
  <si>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</si>
  <si>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</si>
  <si>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</si>
  <si>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</si>
  <si>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</si>
  <si>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</si>
  <si>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</si>
  <si>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</si>
  <si>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</si>
  <si>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</si>
  <si>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</si>
  <si>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</si>
  <si>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</si>
  <si>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</si>
  <si>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</si>
  <si>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</si>
  <si>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</si>
  <si>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</si>
  <si>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</si>
  <si>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</si>
  <si>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</si>
  <si>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</si>
  <si>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</si>
  <si>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</si>
  <si>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</si>
  <si>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</si>
  <si>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</si>
  <si>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</si>
  <si>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</si>
  <si>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</si>
  <si>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</si>
  <si>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</si>
  <si>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</si>
  <si>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</si>
  <si>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</si>
  <si>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</si>
  <si>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</si>
  <si>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</si>
  <si>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</si>
  <si>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</si>
  <si>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</si>
  <si>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</si>
  <si>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</si>
  <si>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</si>
  <si>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</si>
  <si>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</si>
  <si>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</si>
  <si>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</si>
  <si>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</si>
  <si>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</si>
  <si>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</si>
  <si>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</si>
  <si>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</si>
  <si>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</si>
  <si>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</si>
  <si>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</si>
  <si>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</si>
  <si>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</si>
  <si>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</si>
  <si>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</si>
  <si>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</si>
  <si>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</si>
  <si>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</si>
  <si>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</si>
  <si>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</si>
  <si>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</si>
  <si>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</si>
  <si>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</si>
  <si>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</si>
  <si>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</si>
  <si>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</si>
  <si>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</si>
  <si>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</si>
  <si>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</si>
  <si>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</si>
  <si>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</si>
  <si>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</si>
  <si>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</si>
  <si>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</si>
  <si>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</si>
  <si>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</si>
  <si>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</si>
  <si>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</si>
  <si>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</si>
  <si>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</si>
  <si>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</si>
  <si>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</si>
  <si>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</si>
  <si>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</si>
  <si>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</si>
  <si>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</si>
  <si>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</si>
  <si>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</si>
  <si>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</si>
  <si>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</si>
  <si>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</si>
  <si>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</si>
  <si>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</si>
  <si>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</si>
  <si>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</si>
  <si>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</si>
  <si>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</si>
  <si>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</si>
  <si>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</si>
  <si>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</si>
  <si>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</si>
  <si>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</si>
  <si>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</si>
  <si>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</si>
  <si>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</si>
  <si>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</si>
  <si>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</si>
  <si>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</si>
  <si>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</si>
  <si>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</si>
  <si>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</si>
  <si>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</si>
  <si>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</si>
  <si>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</si>
  <si>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</si>
  <si>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</si>
  <si>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</si>
  <si>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</si>
  <si>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</si>
  <si>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</si>
  <si>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</si>
  <si>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</si>
  <si>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</si>
  <si>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</si>
  <si>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</si>
  <si>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</si>
  <si>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</si>
  <si>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</si>
  <si>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</si>
  <si>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</si>
  <si>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</si>
  <si>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</si>
  <si>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</si>
  <si>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</si>
  <si>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</si>
  <si>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</si>
  <si>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</si>
  <si>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</si>
  <si>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</si>
  <si>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</si>
  <si>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</si>
  <si>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</si>
  <si>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</si>
  <si>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</si>
  <si>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</si>
  <si>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</si>
  <si>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</si>
  <si>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</si>
  <si>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</si>
  <si>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</si>
  <si>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</si>
  <si>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</si>
  <si>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</si>
  <si>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</si>
  <si>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</si>
  <si>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</si>
  <si>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</si>
  <si>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</si>
  <si>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</si>
  <si>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</si>
  <si>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</si>
  <si>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</si>
  <si>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پرۆفیسۆری یاریدەدەر</t>
  </si>
  <si>
    <t>ياسا</t>
  </si>
  <si>
    <t>د. اياد ياسين حسين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</si>
</sst>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" zoomScale="95" zoomScaleNormal="110" zoomScaleSheetLayoutView="100" workbookViewId="0">
      <selection activeCell="D42" sqref="D42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2" t="s">
        <v>152</v>
      </c>
      <c r="B1" s="103"/>
      <c r="C1" s="104"/>
      <c r="D1" s="104"/>
      <c r="E1" s="104"/>
      <c r="F1" s="8"/>
      <c r="G1" s="99" t="s">
        <v>22</v>
      </c>
      <c r="H1" s="99"/>
    </row>
    <row r="2" spans="1:13" ht="15.5" x14ac:dyDescent="0.35">
      <c r="A2" s="108" t="s">
        <v>42</v>
      </c>
      <c r="B2" s="109"/>
      <c r="C2" s="105" t="s">
        <v>169</v>
      </c>
      <c r="D2" s="106"/>
      <c r="E2" s="5" t="s">
        <v>10</v>
      </c>
      <c r="F2" s="11">
        <f>E67</f>
        <v>17</v>
      </c>
    </row>
    <row r="3" spans="1:13" ht="15.5" x14ac:dyDescent="0.35">
      <c r="A3" s="108" t="s">
        <v>43</v>
      </c>
      <c r="B3" s="109"/>
      <c r="C3" s="105" t="s">
        <v>62</v>
      </c>
      <c r="D3" s="106"/>
      <c r="E3" s="5" t="s">
        <v>11</v>
      </c>
      <c r="F3" s="12">
        <f t="shared" ref="F3" si="0">E68</f>
        <v>95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8" t="s">
        <v>44</v>
      </c>
      <c r="B4" s="109"/>
      <c r="C4" s="105" t="s">
        <v>168</v>
      </c>
      <c r="D4" s="106"/>
      <c r="E4" s="5" t="s">
        <v>12</v>
      </c>
      <c r="F4" s="13">
        <f>IF(E69&gt;199,200, E69)</f>
        <v>112</v>
      </c>
    </row>
    <row r="5" spans="1:13" ht="15.5" x14ac:dyDescent="0.35">
      <c r="A5" s="108" t="s">
        <v>45</v>
      </c>
      <c r="B5" s="109"/>
      <c r="C5" s="105" t="s">
        <v>167</v>
      </c>
      <c r="D5" s="106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 x14ac:dyDescent="0.35">
      <c r="A7" s="44">
        <v>-1</v>
      </c>
      <c r="B7" s="50" t="s">
        <v>154</v>
      </c>
      <c r="C7" s="42">
        <v>1</v>
      </c>
      <c r="D7" s="40">
        <v>9</v>
      </c>
      <c r="E7" s="25">
        <f>D7</f>
        <v>9</v>
      </c>
      <c r="F7" s="107" t="s">
        <v>151</v>
      </c>
      <c r="G7" s="107"/>
      <c r="H7" s="107"/>
      <c r="I7" s="107"/>
    </row>
    <row r="8" spans="1:13" ht="14.25" customHeight="1" x14ac:dyDescent="0.35">
      <c r="A8" s="44">
        <v>-2</v>
      </c>
      <c r="B8" s="50" t="s">
        <v>155</v>
      </c>
      <c r="C8" s="42">
        <v>3</v>
      </c>
      <c r="D8" s="40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68</v>
      </c>
      <c r="C9" s="42">
        <v>3</v>
      </c>
      <c r="D9" s="40">
        <v>6</v>
      </c>
      <c r="E9" s="25">
        <f t="shared" si="1"/>
        <v>18</v>
      </c>
      <c r="F9" s="107"/>
      <c r="G9" s="107"/>
      <c r="H9" s="107"/>
      <c r="I9" s="107"/>
    </row>
    <row r="10" spans="1:13" ht="18" customHeight="1" x14ac:dyDescent="0.35">
      <c r="A10" s="44">
        <v>-4</v>
      </c>
      <c r="B10" s="50" t="s">
        <v>69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 x14ac:dyDescent="0.35">
      <c r="A11" s="44">
        <v>-5</v>
      </c>
      <c r="B11" s="53" t="s">
        <v>65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1</v>
      </c>
      <c r="E12" s="25">
        <f t="shared" ref="E12:E13" si="2">D12*C12</f>
        <v>12</v>
      </c>
      <c r="F12" s="107"/>
      <c r="G12" s="107"/>
      <c r="H12" s="107"/>
      <c r="I12" s="107"/>
    </row>
    <row r="13" spans="1:13" ht="14.25" customHeight="1" x14ac:dyDescent="0.35">
      <c r="A13" s="44">
        <v>-7</v>
      </c>
      <c r="B13" s="50" t="s">
        <v>77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 x14ac:dyDescent="0.35">
      <c r="A14" s="28" t="s">
        <v>66</v>
      </c>
      <c r="B14" s="55"/>
      <c r="C14" s="28"/>
      <c r="D14" s="28"/>
      <c r="E14" s="29">
        <f>SUM(E7:E13)</f>
        <v>39</v>
      </c>
      <c r="F14" s="107"/>
      <c r="G14" s="107"/>
      <c r="H14" s="107"/>
      <c r="I14" s="107"/>
    </row>
    <row r="15" spans="1:13" ht="23.25" customHeight="1" x14ac:dyDescent="0.35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 x14ac:dyDescent="0.35">
      <c r="A16" s="45">
        <v>-8</v>
      </c>
      <c r="B16" s="50" t="s">
        <v>67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15.5" x14ac:dyDescent="0.3">
      <c r="A18" s="44">
        <v>-10</v>
      </c>
      <c r="B18" s="56" t="s">
        <v>70</v>
      </c>
      <c r="C18" s="43">
        <v>2</v>
      </c>
      <c r="D18" s="38">
        <v>4</v>
      </c>
      <c r="E18" s="26">
        <f t="shared" si="3"/>
        <v>8</v>
      </c>
      <c r="F18" s="4" t="s">
        <v>143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64</v>
      </c>
      <c r="C19" s="43">
        <v>3</v>
      </c>
      <c r="D19" s="38">
        <v>0</v>
      </c>
      <c r="E19" s="25">
        <f t="shared" si="3"/>
        <v>0</v>
      </c>
      <c r="F19" s="4" t="s">
        <v>143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78</v>
      </c>
      <c r="C20" s="43">
        <v>3</v>
      </c>
      <c r="D20" s="38">
        <v>1</v>
      </c>
      <c r="E20" s="25">
        <f t="shared" ref="E20:E21" si="4">D20*C20</f>
        <v>3</v>
      </c>
      <c r="F20" s="4" t="s">
        <v>143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73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74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79</v>
      </c>
      <c r="B23" s="57"/>
      <c r="C23" s="27"/>
      <c r="D23" s="27"/>
      <c r="E23" s="29">
        <f>SUM(E16:E22)</f>
        <v>11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149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40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39</v>
      </c>
      <c r="C37" s="42">
        <v>2</v>
      </c>
      <c r="D37" s="40">
        <v>7</v>
      </c>
      <c r="E37" s="25">
        <f t="shared" si="6"/>
        <v>14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80</v>
      </c>
      <c r="B38" s="57"/>
      <c r="C38" s="27"/>
      <c r="D38" s="27"/>
      <c r="E38" s="29">
        <f>SUM(E25:E37)</f>
        <v>27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82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81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71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72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75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83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97" t="s">
        <v>156</v>
      </c>
      <c r="C49" s="42">
        <v>1</v>
      </c>
      <c r="D49" s="41">
        <v>0</v>
      </c>
      <c r="E49" s="25">
        <f t="shared" ref="E49:E50" si="9">D49</f>
        <v>0</v>
      </c>
      <c r="F49" s="4" t="s">
        <v>41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41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41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41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84</v>
      </c>
      <c r="C55" s="42">
        <v>3</v>
      </c>
      <c r="D55" s="41">
        <v>0</v>
      </c>
      <c r="E55" s="25">
        <f>IF(D55=0,0,3)</f>
        <v>0</v>
      </c>
      <c r="F55" s="4"/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87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38</v>
      </c>
      <c r="C59" s="42">
        <v>6</v>
      </c>
      <c r="D59" s="41">
        <v>1</v>
      </c>
      <c r="E59" s="25">
        <f t="shared" ref="E59:E61" si="10">D59*C59</f>
        <v>6</v>
      </c>
      <c r="F59" s="4" t="s">
        <v>147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85</v>
      </c>
      <c r="C60" s="42">
        <v>3</v>
      </c>
      <c r="D60" s="41">
        <v>1</v>
      </c>
      <c r="E60" s="25">
        <f t="shared" si="10"/>
        <v>3</v>
      </c>
      <c r="F60" s="4" t="s">
        <v>147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76</v>
      </c>
      <c r="C61" s="42">
        <v>5</v>
      </c>
      <c r="D61" s="41">
        <v>1</v>
      </c>
      <c r="E61" s="25">
        <f t="shared" si="10"/>
        <v>5</v>
      </c>
      <c r="F61" s="4" t="s">
        <v>148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157</v>
      </c>
      <c r="C62" s="42">
        <v>4</v>
      </c>
      <c r="D62" s="41">
        <v>1</v>
      </c>
      <c r="E62" s="25">
        <f>D62*2</f>
        <v>2</v>
      </c>
      <c r="F62" s="4" t="s">
        <v>144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158</v>
      </c>
      <c r="C63" s="42">
        <v>6</v>
      </c>
      <c r="D63" s="41">
        <v>0</v>
      </c>
      <c r="E63" s="25">
        <f>D63*3</f>
        <v>0</v>
      </c>
      <c r="F63" s="4" t="s">
        <v>150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86</v>
      </c>
      <c r="B65" s="57"/>
      <c r="C65" s="27"/>
      <c r="D65" s="27"/>
      <c r="E65" s="29">
        <f>SUM(E59:E64)</f>
        <v>16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17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95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112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algorithmName="SHA-512" hashValue="VHmFz8gtgq9XJb81UPebmp5uJo/WV/gVHt2STtiVBESY3zu+S00ag5ax0/H5HJ2DNSUqlf0qk8mLgfcaoQi8Wg==" saltValue="y4HZC7K2zliE8U94Fn8PQg==" spinCount="100000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9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64 D59:D61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3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2">
      <formula1>0</formula1>
      <formula2>2</formula2>
    </dataValidation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78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7" t="s">
        <v>153</v>
      </c>
      <c r="B1" s="117"/>
      <c r="C1" s="117"/>
      <c r="D1" s="88"/>
    </row>
    <row r="2" spans="1:6" ht="26.25" customHeight="1" x14ac:dyDescent="0.35">
      <c r="A2" s="92" t="str">
        <f>"ناوی مامۆستا: "&amp;CAD!C2</f>
        <v>ناوی مامۆستا: د. اياد ياسين حسين</v>
      </c>
      <c r="B2" s="93" t="s">
        <v>44</v>
      </c>
      <c r="C2" s="94"/>
      <c r="D2" s="90"/>
    </row>
    <row r="3" spans="1:6" ht="33" x14ac:dyDescent="1.1000000000000001">
      <c r="A3" s="92" t="str">
        <f>"نازناوی زانستی: "&amp;CAD!C5</f>
        <v>نازناوی زانستی: پرۆفیسۆری یاریدەدەر</v>
      </c>
      <c r="B3" s="95"/>
      <c r="C3" s="96"/>
      <c r="D3" s="89"/>
      <c r="E3" s="88"/>
    </row>
    <row r="4" spans="1:6" ht="36.75" customHeight="1" x14ac:dyDescent="0.35">
      <c r="A4" s="72" t="s">
        <v>142</v>
      </c>
      <c r="B4" s="72" t="s">
        <v>141</v>
      </c>
      <c r="C4" s="87" t="s">
        <v>140</v>
      </c>
      <c r="D4" s="86" t="s">
        <v>13</v>
      </c>
      <c r="E4" s="98" t="s">
        <v>139</v>
      </c>
    </row>
    <row r="5" spans="1:6" ht="18.5" x14ac:dyDescent="0.35">
      <c r="A5" s="84" t="s">
        <v>138</v>
      </c>
      <c r="B5" s="83"/>
      <c r="C5" s="82"/>
      <c r="D5" s="82"/>
      <c r="E5" s="85">
        <f>D43</f>
        <v>4.5</v>
      </c>
    </row>
    <row r="6" spans="1:6" ht="28.5" customHeight="1" x14ac:dyDescent="0.35">
      <c r="A6" s="74" t="s">
        <v>137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136</v>
      </c>
      <c r="B7" s="72">
        <v>6</v>
      </c>
      <c r="C7" s="73">
        <v>2</v>
      </c>
      <c r="D7" s="70">
        <f>C7*B7</f>
        <v>12</v>
      </c>
    </row>
    <row r="8" spans="1:6" ht="18.5" x14ac:dyDescent="0.35">
      <c r="A8" s="74" t="s">
        <v>135</v>
      </c>
      <c r="B8" s="72">
        <v>4</v>
      </c>
      <c r="C8" s="73">
        <v>2</v>
      </c>
      <c r="D8" s="70">
        <f>C8*B8</f>
        <v>8</v>
      </c>
      <c r="E8" s="80" t="s">
        <v>134</v>
      </c>
    </row>
    <row r="9" spans="1:6" ht="18.5" x14ac:dyDescent="0.35">
      <c r="A9" s="74" t="s">
        <v>133</v>
      </c>
      <c r="B9" s="72">
        <v>3</v>
      </c>
      <c r="C9" s="73">
        <v>4</v>
      </c>
      <c r="D9" s="70">
        <f>C9*B9</f>
        <v>12</v>
      </c>
    </row>
    <row r="10" spans="1:6" ht="18.5" x14ac:dyDescent="0.35">
      <c r="A10" s="74" t="s">
        <v>132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131</v>
      </c>
      <c r="B11" s="72">
        <v>5</v>
      </c>
      <c r="C11" s="73"/>
      <c r="D11" s="70">
        <f>IF(C11=0, 5,  0)</f>
        <v>5</v>
      </c>
      <c r="E11" s="79" t="s">
        <v>112</v>
      </c>
    </row>
    <row r="12" spans="1:6" ht="18.5" x14ac:dyDescent="0.35">
      <c r="A12" s="74" t="s">
        <v>130</v>
      </c>
      <c r="B12" s="72">
        <v>4</v>
      </c>
      <c r="C12" s="73"/>
      <c r="D12" s="70">
        <f>C12</f>
        <v>0</v>
      </c>
      <c r="E12" s="79" t="s">
        <v>112</v>
      </c>
      <c r="F12" s="80" t="s">
        <v>129</v>
      </c>
    </row>
    <row r="13" spans="1:6" ht="18.5" x14ac:dyDescent="0.35">
      <c r="A13" s="74" t="s">
        <v>128</v>
      </c>
      <c r="B13" s="72">
        <v>6</v>
      </c>
      <c r="C13" s="73"/>
      <c r="D13" s="70">
        <f>C13</f>
        <v>0</v>
      </c>
      <c r="E13" s="79" t="s">
        <v>112</v>
      </c>
      <c r="F13" s="80" t="s">
        <v>127</v>
      </c>
    </row>
    <row r="14" spans="1:6" ht="18.5" hidden="1" x14ac:dyDescent="0.35">
      <c r="A14" s="72" t="s">
        <v>90</v>
      </c>
      <c r="B14" s="72"/>
      <c r="C14" s="81"/>
      <c r="D14" s="81">
        <f>SUM(D6:D13)</f>
        <v>37</v>
      </c>
    </row>
    <row r="15" spans="1:6" ht="18.5" x14ac:dyDescent="0.35">
      <c r="A15" s="78" t="s">
        <v>126</v>
      </c>
      <c r="B15" s="78"/>
      <c r="C15" s="69"/>
      <c r="D15" s="69"/>
    </row>
    <row r="16" spans="1:6" ht="25.5" customHeight="1" x14ac:dyDescent="0.35">
      <c r="A16" s="74" t="s">
        <v>125</v>
      </c>
      <c r="B16" s="72"/>
      <c r="C16" s="73"/>
      <c r="D16" s="70">
        <f>IF(C16&gt;0,C16+4,0)</f>
        <v>0</v>
      </c>
      <c r="E16" s="79" t="s">
        <v>112</v>
      </c>
      <c r="F16" s="80" t="s">
        <v>124</v>
      </c>
    </row>
    <row r="17" spans="1:12" ht="25.5" customHeight="1" x14ac:dyDescent="0.35">
      <c r="A17" s="74" t="s">
        <v>123</v>
      </c>
      <c r="B17" s="72"/>
      <c r="C17" s="73"/>
      <c r="D17" s="70">
        <f>C17*3</f>
        <v>0</v>
      </c>
      <c r="E17" s="79" t="s">
        <v>112</v>
      </c>
      <c r="F17" s="80" t="s">
        <v>122</v>
      </c>
    </row>
    <row r="18" spans="1:12" ht="18.5" x14ac:dyDescent="0.35">
      <c r="A18" s="74" t="s">
        <v>121</v>
      </c>
      <c r="B18" s="72"/>
      <c r="C18" s="73"/>
      <c r="D18" s="70">
        <f>IF(C18=4, 5, C18)</f>
        <v>0</v>
      </c>
      <c r="E18" s="68" t="s">
        <v>120</v>
      </c>
    </row>
    <row r="19" spans="1:12" ht="22.5" customHeight="1" x14ac:dyDescent="0.35">
      <c r="A19" s="74" t="s">
        <v>119</v>
      </c>
      <c r="B19" s="72"/>
      <c r="C19" s="73"/>
      <c r="D19" s="70">
        <f>C19*3</f>
        <v>0</v>
      </c>
      <c r="E19" s="68" t="s">
        <v>145</v>
      </c>
    </row>
    <row r="20" spans="1:12" ht="22.5" customHeight="1" x14ac:dyDescent="0.35">
      <c r="A20" s="74" t="s">
        <v>118</v>
      </c>
      <c r="B20" s="72"/>
      <c r="C20" s="73">
        <v>1</v>
      </c>
      <c r="D20" s="70">
        <f>C20*4</f>
        <v>4</v>
      </c>
      <c r="E20" s="68"/>
    </row>
    <row r="21" spans="1:12" ht="18.5" x14ac:dyDescent="0.35">
      <c r="A21" s="74" t="s">
        <v>159</v>
      </c>
      <c r="B21" s="72">
        <v>5</v>
      </c>
      <c r="C21" s="73">
        <v>1</v>
      </c>
      <c r="D21" s="70">
        <f>C21*3</f>
        <v>3</v>
      </c>
      <c r="E21" s="68" t="s">
        <v>146</v>
      </c>
    </row>
    <row r="22" spans="1:12" ht="18.5" x14ac:dyDescent="0.35">
      <c r="A22" s="74" t="s">
        <v>160</v>
      </c>
      <c r="B22" s="72">
        <v>5</v>
      </c>
      <c r="C22" s="73"/>
      <c r="D22" s="70">
        <f>IF(C22=0, 0, C22*0.5)</f>
        <v>0</v>
      </c>
      <c r="E22" s="79" t="s">
        <v>112</v>
      </c>
      <c r="F22" s="68" t="s">
        <v>166</v>
      </c>
    </row>
    <row r="23" spans="1:12" ht="18.5" x14ac:dyDescent="0.35">
      <c r="A23" s="74" t="s">
        <v>117</v>
      </c>
      <c r="B23" s="72">
        <v>6</v>
      </c>
      <c r="C23" s="73"/>
      <c r="D23" s="70">
        <f>C23</f>
        <v>0</v>
      </c>
      <c r="E23" s="79" t="s">
        <v>112</v>
      </c>
      <c r="F23" s="68" t="s">
        <v>116</v>
      </c>
    </row>
    <row r="24" spans="1:12" ht="18.5" x14ac:dyDescent="0.35">
      <c r="A24" s="74" t="s">
        <v>115</v>
      </c>
      <c r="B24" s="72">
        <v>6</v>
      </c>
      <c r="C24" s="73"/>
      <c r="D24" s="70">
        <f>C24</f>
        <v>0</v>
      </c>
      <c r="E24" s="79" t="s">
        <v>112</v>
      </c>
      <c r="F24" s="68" t="s">
        <v>114</v>
      </c>
    </row>
    <row r="25" spans="1:12" ht="18.5" x14ac:dyDescent="0.35">
      <c r="A25" s="74" t="s">
        <v>113</v>
      </c>
      <c r="B25" s="72">
        <v>6</v>
      </c>
      <c r="C25" s="73"/>
      <c r="D25" s="70">
        <f>C25</f>
        <v>0</v>
      </c>
      <c r="E25" s="79" t="s">
        <v>112</v>
      </c>
      <c r="F25" s="68" t="s">
        <v>111</v>
      </c>
    </row>
    <row r="26" spans="1:12" ht="18.5" hidden="1" x14ac:dyDescent="0.35">
      <c r="A26" s="72" t="s">
        <v>90</v>
      </c>
      <c r="B26" s="72"/>
      <c r="C26" s="70"/>
      <c r="D26" s="69">
        <f>SUM(D16:D25)</f>
        <v>7</v>
      </c>
    </row>
    <row r="27" spans="1:12" ht="18.5" x14ac:dyDescent="0.45">
      <c r="A27" s="78" t="s">
        <v>110</v>
      </c>
      <c r="B27" s="77"/>
      <c r="C27" s="69"/>
      <c r="D27" s="69"/>
      <c r="E27" s="68"/>
    </row>
    <row r="28" spans="1:12" ht="30" x14ac:dyDescent="0.35">
      <c r="A28" s="76" t="s">
        <v>163</v>
      </c>
      <c r="B28" s="72">
        <v>5</v>
      </c>
      <c r="C28" s="73"/>
      <c r="D28" s="70">
        <f>C28*10</f>
        <v>0</v>
      </c>
      <c r="E28" s="68" t="s">
        <v>109</v>
      </c>
      <c r="L28" s="68"/>
    </row>
    <row r="29" spans="1:12" ht="34.5" customHeight="1" x14ac:dyDescent="0.35">
      <c r="A29" s="76" t="s">
        <v>108</v>
      </c>
      <c r="B29" s="72">
        <v>3</v>
      </c>
      <c r="C29" s="73">
        <v>5</v>
      </c>
      <c r="D29" s="70">
        <f>C29*3</f>
        <v>15</v>
      </c>
      <c r="E29" s="68" t="s">
        <v>107</v>
      </c>
    </row>
    <row r="30" spans="1:12" ht="18.5" x14ac:dyDescent="0.35">
      <c r="A30" s="74" t="s">
        <v>106</v>
      </c>
      <c r="B30" s="72">
        <v>4</v>
      </c>
      <c r="C30" s="73">
        <v>4</v>
      </c>
      <c r="D30" s="70">
        <f>C30</f>
        <v>4</v>
      </c>
      <c r="E30" s="68" t="s">
        <v>105</v>
      </c>
    </row>
    <row r="31" spans="1:12" ht="18.5" x14ac:dyDescent="0.35">
      <c r="A31" s="74" t="s">
        <v>104</v>
      </c>
      <c r="B31" s="72">
        <v>2</v>
      </c>
      <c r="C31" s="73">
        <v>3</v>
      </c>
      <c r="D31" s="70">
        <f>C31*2</f>
        <v>6</v>
      </c>
      <c r="E31" s="68" t="s">
        <v>103</v>
      </c>
    </row>
    <row r="32" spans="1:12" ht="18.5" x14ac:dyDescent="0.35">
      <c r="A32" s="74" t="s">
        <v>102</v>
      </c>
      <c r="B32" s="72">
        <v>3</v>
      </c>
      <c r="C32" s="73">
        <v>2</v>
      </c>
      <c r="D32" s="70">
        <f>C32*3</f>
        <v>6</v>
      </c>
      <c r="E32" s="68" t="s">
        <v>101</v>
      </c>
    </row>
    <row r="33" spans="1:5" ht="18.5" x14ac:dyDescent="0.35">
      <c r="A33" s="74" t="s">
        <v>100</v>
      </c>
      <c r="B33" s="72"/>
      <c r="C33" s="73"/>
      <c r="D33" s="70">
        <f>IF(C33=1,4,IF(C33=2,5,0))</f>
        <v>0</v>
      </c>
      <c r="E33" s="68" t="s">
        <v>99</v>
      </c>
    </row>
    <row r="34" spans="1:5" ht="18.5" x14ac:dyDescent="0.35">
      <c r="A34" s="74" t="s">
        <v>161</v>
      </c>
      <c r="B34" s="72">
        <v>2</v>
      </c>
      <c r="C34" s="73">
        <v>1</v>
      </c>
      <c r="D34" s="70">
        <f>C34*3</f>
        <v>3</v>
      </c>
      <c r="E34" s="68" t="s">
        <v>98</v>
      </c>
    </row>
    <row r="35" spans="1:5" ht="18.5" x14ac:dyDescent="0.35">
      <c r="A35" s="74" t="s">
        <v>162</v>
      </c>
      <c r="B35" s="72">
        <v>3</v>
      </c>
      <c r="C35" s="73">
        <v>1</v>
      </c>
      <c r="D35" s="70">
        <f>C35*2</f>
        <v>2</v>
      </c>
      <c r="E35" s="68" t="s">
        <v>97</v>
      </c>
    </row>
    <row r="36" spans="1:5" ht="24.75" customHeight="1" x14ac:dyDescent="0.35">
      <c r="A36" s="75" t="s">
        <v>164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96</v>
      </c>
      <c r="B37" s="72">
        <v>6</v>
      </c>
      <c r="C37" s="73"/>
      <c r="D37" s="70">
        <f>IF(C37=0,0,IF(C37=1,3,IF(C37=2,6)))</f>
        <v>0</v>
      </c>
      <c r="E37" s="68" t="s">
        <v>95</v>
      </c>
    </row>
    <row r="38" spans="1:5" ht="18.5" x14ac:dyDescent="0.35">
      <c r="A38" s="74" t="s">
        <v>94</v>
      </c>
      <c r="B38" s="72">
        <v>10</v>
      </c>
      <c r="C38" s="73"/>
      <c r="D38" s="70">
        <f>C38*5</f>
        <v>0</v>
      </c>
      <c r="E38" s="68" t="s">
        <v>93</v>
      </c>
    </row>
    <row r="39" spans="1:5" ht="18.5" x14ac:dyDescent="0.35">
      <c r="A39" s="74" t="s">
        <v>165</v>
      </c>
      <c r="B39" s="72">
        <v>10</v>
      </c>
      <c r="C39" s="73">
        <v>1</v>
      </c>
      <c r="D39" s="70">
        <f>C39*10</f>
        <v>10</v>
      </c>
      <c r="E39" s="68" t="s">
        <v>91</v>
      </c>
    </row>
    <row r="40" spans="1:5" ht="18.5" x14ac:dyDescent="0.35">
      <c r="A40" s="74" t="s">
        <v>92</v>
      </c>
      <c r="B40" s="72">
        <v>10</v>
      </c>
      <c r="C40" s="73"/>
      <c r="D40" s="70">
        <f>C40*10</f>
        <v>0</v>
      </c>
      <c r="E40" s="68" t="s">
        <v>91</v>
      </c>
    </row>
    <row r="41" spans="1:5" ht="18.5" hidden="1" x14ac:dyDescent="0.45">
      <c r="A41" s="72" t="s">
        <v>90</v>
      </c>
      <c r="B41" s="71"/>
      <c r="C41" s="70"/>
      <c r="D41" s="69">
        <f>SUM(D28:D40)</f>
        <v>46</v>
      </c>
      <c r="E41" s="68"/>
    </row>
    <row r="42" spans="1:5" ht="18.5" hidden="1" x14ac:dyDescent="0.35">
      <c r="A42" s="112" t="s">
        <v>89</v>
      </c>
      <c r="B42" s="113"/>
      <c r="C42" s="114"/>
      <c r="D42" s="67">
        <f>D41+D26+D14</f>
        <v>90</v>
      </c>
    </row>
    <row r="43" spans="1:5" ht="17.5" x14ac:dyDescent="0.35">
      <c r="A43" s="115" t="s">
        <v>88</v>
      </c>
      <c r="B43" s="116"/>
      <c r="C43" s="116"/>
      <c r="D43" s="66">
        <f>IF(D42&gt;=100, (100*5/100), (D42*5/100))</f>
        <v>4.5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46</v>
      </c>
      <c r="B1" s="7"/>
      <c r="C1">
        <v>0</v>
      </c>
    </row>
    <row r="2" spans="1:3" ht="14" x14ac:dyDescent="0.3">
      <c r="A2" s="9" t="s">
        <v>55</v>
      </c>
      <c r="B2" s="7"/>
      <c r="C2">
        <v>1</v>
      </c>
    </row>
    <row r="3" spans="1:3" ht="14" x14ac:dyDescent="0.25">
      <c r="A3" s="10" t="s">
        <v>47</v>
      </c>
      <c r="B3" s="7"/>
      <c r="C3">
        <v>2</v>
      </c>
    </row>
    <row r="4" spans="1:3" ht="14" x14ac:dyDescent="0.25">
      <c r="A4" s="10" t="s">
        <v>56</v>
      </c>
      <c r="B4" s="7"/>
      <c r="C4">
        <v>3</v>
      </c>
    </row>
    <row r="5" spans="1:3" ht="14.25" customHeight="1" x14ac:dyDescent="0.25">
      <c r="A5" s="10" t="s">
        <v>62</v>
      </c>
      <c r="B5" s="7"/>
    </row>
    <row r="6" spans="1:3" ht="14" x14ac:dyDescent="0.25">
      <c r="A6" s="10" t="s">
        <v>63</v>
      </c>
      <c r="B6" s="7"/>
    </row>
    <row r="7" spans="1:3" ht="14" x14ac:dyDescent="0.25">
      <c r="A7" s="10" t="s">
        <v>48</v>
      </c>
      <c r="B7" s="7"/>
    </row>
    <row r="8" spans="1:3" ht="14" x14ac:dyDescent="0.25">
      <c r="A8" s="10" t="s">
        <v>49</v>
      </c>
      <c r="B8" s="7"/>
    </row>
    <row r="9" spans="1:3" ht="14" x14ac:dyDescent="0.3">
      <c r="A9" s="9" t="s">
        <v>50</v>
      </c>
      <c r="B9" s="7"/>
    </row>
    <row r="10" spans="1:3" ht="14" x14ac:dyDescent="0.25">
      <c r="A10" s="10" t="s">
        <v>58</v>
      </c>
      <c r="B10" s="7"/>
    </row>
    <row r="11" spans="1:3" ht="14" x14ac:dyDescent="0.25">
      <c r="A11" s="10" t="s">
        <v>57</v>
      </c>
      <c r="B11" s="7"/>
    </row>
    <row r="12" spans="1:3" ht="14" x14ac:dyDescent="0.25">
      <c r="A12" s="10" t="s">
        <v>51</v>
      </c>
      <c r="B12" s="7"/>
    </row>
    <row r="13" spans="1:3" ht="14" x14ac:dyDescent="0.25">
      <c r="A13" s="10" t="s">
        <v>52</v>
      </c>
      <c r="B13" s="7"/>
    </row>
    <row r="14" spans="1:3" ht="14" x14ac:dyDescent="0.25">
      <c r="A14" s="10" t="s">
        <v>53</v>
      </c>
      <c r="B14" s="7"/>
    </row>
    <row r="15" spans="1:3" ht="14" x14ac:dyDescent="0.25">
      <c r="A15" s="10" t="s">
        <v>54</v>
      </c>
      <c r="B15" s="7"/>
    </row>
    <row r="16" spans="1:3" ht="14" x14ac:dyDescent="0.25">
      <c r="A16" s="52" t="s">
        <v>59</v>
      </c>
    </row>
    <row r="17" spans="1:1" x14ac:dyDescent="0.25">
      <c r="A17" s="16" t="s">
        <v>60</v>
      </c>
    </row>
    <row r="18" spans="1:1" x14ac:dyDescent="0.25">
      <c r="A18" s="1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2024-05-12T09:59:14Z</dcterms:created>
  <dcterms:modified xsi:type="dcterms:W3CDTF">2024-05-30T12:28:41Z</dcterms:modified>
</cp:coreProperties>
</file>