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75FA8139-736B-45F9-8820-39914B1F71E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<sst xmlns="http://schemas.openxmlformats.org/spreadsheetml/2006/main" count="205" uniqueCount="171">
  <si>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</si>
  <si>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</si>
  <si>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</si>
  <si>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</si>
  <si>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</si>
  <si>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</si>
  <si>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</si>
  <si>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</si>
  <si>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</si>
  <si>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</si>
  <si>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</si>
  <si>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</si>
  <si>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</si>
  <si>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</si>
  <si>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</si>
  <si>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</si>
  <si>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</si>
  <si>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</si>
  <si>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</si>
  <si>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</si>
  <si>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</si>
  <si>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</si>
  <si>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</si>
  <si>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</si>
  <si>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</si>
  <si>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</si>
  <si>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</si>
  <si>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</si>
  <si>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</si>
  <si>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</si>
  <si>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</si>
  <si>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</si>
  <si>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</si>
  <si>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</si>
  <si>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</si>
  <si>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</si>
  <si>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</si>
  <si>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</si>
  <si>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</si>
  <si>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</si>
  <si>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</si>
  <si>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</si>
  <si>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</si>
  <si>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</si>
  <si>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</si>
  <si>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</si>
  <si>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</si>
  <si>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</si>
  <si>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</si>
  <si>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</si>
  <si>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</si>
  <si>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</si>
  <si>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</si>
  <si>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</si>
  <si>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</si>
  <si>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</si>
  <si>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</si>
  <si>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</si>
  <si>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</si>
  <si>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</si>
  <si>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</si>
  <si>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</si>
  <si>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</si>
  <si>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</si>
  <si>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</si>
  <si>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</si>
  <si>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</si>
  <si>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</si>
  <si>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</si>
  <si>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</si>
  <si>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</si>
  <si>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</si>
  <si>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</si>
  <si>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</si>
  <si>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</si>
  <si>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</si>
  <si>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</si>
  <si>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</si>
  <si>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</si>
  <si>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</si>
  <si>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</si>
  <si>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</si>
  <si>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</si>
  <si>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</si>
  <si>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</si>
  <si>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</si>
  <si>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</si>
  <si>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</si>
  <si>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</si>
  <si>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</si>
  <si>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</si>
  <si>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</si>
  <si>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</si>
  <si>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</si>
  <si>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</si>
  <si>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</si>
  <si>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</si>
  <si>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</si>
  <si>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</si>
  <si>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</si>
  <si>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</si>
  <si>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</si>
  <si>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</si>
  <si>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</si>
  <si>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</si>
  <si>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</si>
  <si>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</si>
  <si>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</si>
  <si>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</si>
  <si>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</si>
  <si>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</si>
  <si>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</si>
  <si>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</si>
  <si>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</si>
  <si>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</si>
  <si>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</si>
  <si>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</si>
  <si>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</si>
  <si>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</si>
  <si>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</si>
  <si>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</si>
  <si>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</si>
  <si>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</si>
  <si>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</si>
  <si>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</si>
  <si>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</si>
  <si>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</si>
  <si>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</si>
  <si>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</si>
  <si>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</si>
  <si>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</si>
  <si>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</si>
  <si>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</si>
  <si>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</si>
  <si>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</si>
  <si>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</si>
  <si>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</si>
  <si>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</si>
  <si>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</si>
  <si>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</si>
  <si>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</si>
  <si>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</si>
  <si>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</si>
  <si>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</si>
  <si>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</si>
  <si>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</si>
  <si>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</si>
  <si>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</si>
  <si>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</si>
  <si>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</si>
  <si>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</si>
  <si>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</si>
  <si>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</si>
  <si>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</si>
  <si>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</si>
  <si>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</si>
  <si>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</si>
  <si>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</si>
  <si>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</si>
  <si>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</si>
  <si>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</si>
  <si>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</si>
  <si>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</si>
  <si>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</si>
  <si>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</si>
  <si>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</si>
  <si>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</si>
  <si>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</si>
  <si>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بيناهي محمد امين سيدعلي</t>
  </si>
  <si>
    <t xml:space="preserve">water resource 	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</si>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</sst>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50" zoomScale="90" zoomScaleNormal="90" zoomScaleSheetLayoutView="100" workbookViewId="0">
      <selection activeCell="D73" sqref="D73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44</v>
      </c>
    </row>
    <row r="3" spans="1:13">
      <c r="A3" s="98" t="s">
        <v>45</v>
      </c>
      <c r="B3" s="99"/>
      <c r="C3" s="95" t="s">
        <v>50</v>
      </c>
      <c r="D3" s="96"/>
      <c r="E3" s="4" t="s">
        <v>11</v>
      </c>
      <c r="F3" s="9">
        <f t="shared" ref="F3" si="0">E68</f>
        <v>36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80</v>
      </c>
    </row>
    <row r="5" spans="1:13">
      <c r="A5" s="98" t="s">
        <v>47</v>
      </c>
      <c r="B5" s="99"/>
      <c r="C5" s="95" t="s">
        <v>170</v>
      </c>
      <c r="D5" s="96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18</v>
      </c>
      <c r="E7" s="22">
        <f>D7</f>
        <v>18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2</v>
      </c>
      <c r="E8" s="22">
        <f t="shared" ref="E8:E11" si="1">D8*C8</f>
        <v>6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1</v>
      </c>
      <c r="E11" s="22">
        <f t="shared" si="1"/>
        <v>10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34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4</v>
      </c>
      <c r="E19" s="22">
        <f t="shared" si="3"/>
        <v>12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26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2</v>
      </c>
      <c r="E43" s="22">
        <f t="shared" si="7"/>
        <v>2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2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44</v>
      </c>
      <c r="F67" s="3"/>
    </row>
    <row r="68" spans="1:13">
      <c r="A68" s="24"/>
      <c r="B68" s="55"/>
      <c r="C68" s="24"/>
      <c r="D68" s="30" t="s">
        <v>11</v>
      </c>
      <c r="E68" s="31">
        <f>E69-E67</f>
        <v>36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80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" sqref="C2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بيناهي محمد امين سيدعلي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4.3049999999999997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75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.75">
      <c r="A9" s="67" t="s">
        <v>147</v>
      </c>
      <c r="B9" s="65">
        <v>3</v>
      </c>
      <c r="C9" s="66">
        <v>3</v>
      </c>
      <c r="D9" s="63">
        <f>C9*B9</f>
        <v>9</v>
      </c>
    </row>
    <row r="10" spans="1:6" ht="18.75">
      <c r="A10" s="67" t="s">
        <v>146</v>
      </c>
      <c r="B10" s="65">
        <v>4</v>
      </c>
      <c r="C10" s="66"/>
      <c r="D10" s="63">
        <f>C10*B10</f>
        <v>0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>
        <v>6</v>
      </c>
      <c r="D13" s="63">
        <f>C13</f>
        <v>6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34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>
        <v>0.1</v>
      </c>
      <c r="D16" s="63">
        <f>IF(C16&gt;0,C16+4,0)</f>
        <v>4.0999999999999996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>
        <v>2</v>
      </c>
      <c r="D21" s="63">
        <f>C21*3</f>
        <v>6</v>
      </c>
      <c r="E21" s="61" t="s">
        <v>161</v>
      </c>
    </row>
    <row r="22" spans="1:12" ht="18.75">
      <c r="A22" s="67" t="s">
        <v>130</v>
      </c>
      <c r="B22" s="65">
        <v>5</v>
      </c>
      <c r="C22" s="66">
        <v>10</v>
      </c>
      <c r="D22" s="63">
        <f>IF(C22=0, 0, C22*0.5)</f>
        <v>5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33.1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>
        <v>1</v>
      </c>
      <c r="D28" s="63">
        <f>C28*10</f>
        <v>10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>
      <c r="A30" s="67" t="s">
        <v>117</v>
      </c>
      <c r="B30" s="65">
        <v>4</v>
      </c>
      <c r="C30" s="66">
        <v>1</v>
      </c>
      <c r="D30" s="63">
        <f>C30</f>
        <v>1</v>
      </c>
      <c r="E30" s="61" t="s">
        <v>116</v>
      </c>
    </row>
    <row r="31" spans="1:12" ht="18.75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.7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>
        <v>3</v>
      </c>
      <c r="D35" s="63">
        <f>C35*2</f>
        <v>6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19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86.1</v>
      </c>
    </row>
    <row r="43" spans="1:5" ht="18.75">
      <c r="A43" s="105" t="s">
        <v>95</v>
      </c>
      <c r="B43" s="106"/>
      <c r="C43" s="106"/>
      <c r="D43" s="59">
        <f>IF(D42&gt;=100, (100*5/100), (D42*5/100))</f>
        <v>4.3049999999999997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2023-05-30T21:16:00Z</dcterms:created>
  <dcterms:modified xsi:type="dcterms:W3CDTF">2023-05-30T21:16:00Z</dcterms:modified>
</cp:coreProperties>
</file>