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-2021 QA_Diary\2023-2024\10-Evaluation Form\"/>
    </mc:Choice>
  </mc:AlternateContent>
  <xr:revisionPtr revIDLastSave="0" documentId="13_ncr:1_{8F6D5D89-9952-4B00-AB56-AC90EBF9BA14}" xr6:coauthVersionLast="47" xr6:coauthVersionMax="47" xr10:uidLastSave="{00000000-0000-0000-0000-000000000000}"/>
  <bookViews>
    <workbookView xWindow="-120" yWindow="-120" windowWidth="1944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E63" i="1" l="1"/>
  <c r="E62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56" i="1"/>
  <c r="E7" i="1"/>
  <c r="D42" i="5" l="1"/>
  <c r="D43" i="5" s="1"/>
  <c r="E5" i="5" s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<sst xmlns="http://schemas.openxmlformats.org/spreadsheetml/2006/main" count="204" uniqueCount="170">
  <si>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</si>
  <si>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</si>
  <si>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</si>
  <si>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</si>
  <si>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</si>
  <si>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</si>
  <si>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</si>
  <si>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</si>
  <si>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</si>
  <si>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</si>
  <si>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</si>
  <si>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</si>
  <si>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</si>
  <si>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</si>
  <si>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</si>
  <si>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</si>
  <si>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</si>
  <si>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</si>
  <si>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</si>
  <si>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</si>
  <si>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</si>
  <si>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</si>
  <si>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</si>
  <si>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</si>
  <si>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</si>
  <si>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</si>
  <si>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</si>
  <si>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</si>
  <si>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</si>
  <si>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</si>
  <si>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</si>
  <si>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</si>
  <si>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</si>
  <si>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</si>
  <si>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</si>
  <si>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</si>
  <si>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</si>
  <si>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</si>
  <si>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</si>
  <si>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</si>
  <si>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</si>
  <si>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</si>
  <si>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</si>
  <si>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</si>
  <si>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</si>
  <si>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</si>
  <si>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</si>
  <si>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</si>
  <si>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</si>
  <si>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</si>
  <si>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</si>
  <si>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</si>
  <si>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</si>
  <si>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</si>
  <si>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</si>
  <si>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</si>
  <si>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</si>
  <si>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</si>
  <si>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</si>
  <si>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</si>
  <si>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</si>
  <si>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</si>
  <si>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</si>
  <si>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</si>
  <si>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</si>
  <si>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</si>
  <si>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</si>
  <si>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</si>
  <si>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</si>
  <si>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</si>
  <si>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</si>
  <si>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</si>
  <si>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</si>
  <si>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</si>
  <si>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</si>
  <si>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</si>
  <si>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</si>
  <si>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</si>
  <si>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</si>
  <si>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</si>
  <si>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</si>
  <si>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</si>
  <si>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</si>
  <si>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</si>
  <si>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</si>
  <si>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</si>
  <si>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</si>
  <si>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</si>
  <si>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</si>
  <si>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</si>
  <si>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</si>
  <si>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</si>
  <si>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</si>
  <si>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</si>
  <si>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</si>
  <si>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</si>
  <si>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</si>
  <si>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</si>
  <si>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</si>
  <si>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</si>
  <si>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</si>
  <si>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</si>
  <si>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</si>
  <si>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</si>
  <si>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</si>
  <si>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</si>
  <si>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</si>
  <si>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</si>
  <si>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</si>
  <si>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</si>
  <si>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</si>
  <si>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</si>
  <si>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</si>
  <si>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</si>
  <si>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</si>
  <si>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</si>
  <si>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</si>
  <si>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</si>
  <si>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</si>
  <si>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</si>
  <si>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</si>
  <si>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</si>
  <si>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</si>
  <si>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</si>
  <si>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</si>
  <si>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</si>
  <si>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</si>
  <si>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</si>
  <si>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</si>
  <si>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</si>
  <si>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</si>
  <si>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</si>
  <si>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</si>
  <si>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</si>
  <si>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</si>
  <si>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</si>
  <si>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</si>
  <si>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</si>
  <si>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</si>
  <si>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</si>
  <si>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</si>
  <si>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</si>
  <si>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</si>
  <si>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</si>
  <si>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</si>
  <si>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</si>
  <si>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</si>
  <si>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</si>
  <si>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</si>
  <si>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</si>
  <si>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</si>
  <si>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</si>
  <si>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</si>
  <si>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</si>
  <si>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</si>
  <si>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</si>
  <si>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</si>
  <si>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</si>
  <si>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</si>
  <si>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</si>
  <si>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</si>
  <si>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</si>
  <si>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</si>
  <si>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</si>
  <si>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</si>
  <si>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</si>
  <si>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</si>
  <si>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د. دیاری رؤوف سلیمان</t>
  </si>
  <si>
    <t>ئەندازیاری کارەبا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</si>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</sst>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/>
    <xf numFmtId="0" fontId="24" fillId="24" borderId="0" xfId="1" applyFont="1" applyFill="1" applyAlignment="1">
      <alignment horizontal="center" vertical="center"/>
    </xf>
    <xf numFmtId="0" fontId="27" fillId="24" borderId="0" xfId="1" applyFont="1" applyFill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Alignment="1">
      <alignment horizontal="center" vertical="center"/>
    </xf>
    <xf numFmtId="0" fontId="26" fillId="26" borderId="0" xfId="1" applyFont="1" applyFill="1" applyAlignment="1">
      <alignment horizontal="center" vertical="center" wrapText="1"/>
    </xf>
    <xf numFmtId="0" fontId="25" fillId="26" borderId="0" xfId="1" applyFont="1" applyFill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9" zoomScale="90" zoomScaleNormal="90" zoomScaleSheetLayoutView="100" workbookViewId="0">
      <selection activeCell="B67" sqref="B67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3" t="s">
        <v>153</v>
      </c>
      <c r="B1" s="94"/>
      <c r="C1" s="95"/>
      <c r="D1" s="95"/>
      <c r="E1" s="95"/>
      <c r="F1" s="5"/>
      <c r="G1" s="90" t="s">
        <v>22</v>
      </c>
      <c r="H1" s="90"/>
    </row>
    <row r="2" spans="1:13">
      <c r="A2" s="99" t="s">
        <v>42</v>
      </c>
      <c r="B2" s="100"/>
      <c r="C2" s="96" t="s">
        <v>167</v>
      </c>
      <c r="D2" s="97"/>
      <c r="E2" s="4" t="s">
        <v>10</v>
      </c>
      <c r="F2" s="8">
        <f>E67</f>
        <v>47</v>
      </c>
    </row>
    <row r="3" spans="1:13">
      <c r="A3" s="99" t="s">
        <v>43</v>
      </c>
      <c r="B3" s="100"/>
      <c r="C3" s="96" t="s">
        <v>46</v>
      </c>
      <c r="D3" s="97"/>
      <c r="E3" s="4" t="s">
        <v>11</v>
      </c>
      <c r="F3" s="9">
        <f t="shared" ref="F3" si="0">E68</f>
        <v>139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9" t="s">
        <v>44</v>
      </c>
      <c r="B4" s="100"/>
      <c r="C4" s="96" t="s">
        <v>168</v>
      </c>
      <c r="D4" s="97"/>
      <c r="E4" s="4" t="s">
        <v>12</v>
      </c>
      <c r="F4" s="10">
        <f>IF(E69&gt;199,200, E69)</f>
        <v>186</v>
      </c>
    </row>
    <row r="5" spans="1:13">
      <c r="A5" s="99" t="s">
        <v>45</v>
      </c>
      <c r="B5" s="100"/>
      <c r="C5" s="96" t="s">
        <v>169</v>
      </c>
      <c r="D5" s="97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2" t="s">
        <v>23</v>
      </c>
      <c r="G6" s="11"/>
    </row>
    <row r="7" spans="1:13" ht="14.25" customHeight="1">
      <c r="A7" s="39">
        <v>-1</v>
      </c>
      <c r="B7" s="45" t="s">
        <v>155</v>
      </c>
      <c r="C7" s="37">
        <v>1</v>
      </c>
      <c r="D7" s="36">
        <v>30</v>
      </c>
      <c r="E7" s="22">
        <f>D7</f>
        <v>30</v>
      </c>
      <c r="F7" s="98" t="s">
        <v>152</v>
      </c>
      <c r="G7" s="98"/>
      <c r="H7" s="98"/>
      <c r="I7" s="98"/>
    </row>
    <row r="8" spans="1:13" ht="14.25" customHeight="1">
      <c r="A8" s="39">
        <v>-2</v>
      </c>
      <c r="B8" s="45" t="s">
        <v>156</v>
      </c>
      <c r="C8" s="37">
        <v>3</v>
      </c>
      <c r="D8" s="36">
        <v>3</v>
      </c>
      <c r="E8" s="22">
        <f t="shared" ref="E8:E11" si="1">D8*C8</f>
        <v>9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>
      <c r="A9" s="39">
        <v>-3</v>
      </c>
      <c r="B9" s="45" t="s">
        <v>68</v>
      </c>
      <c r="C9" s="37">
        <v>3</v>
      </c>
      <c r="D9" s="36">
        <v>3</v>
      </c>
      <c r="E9" s="22">
        <f t="shared" si="1"/>
        <v>9</v>
      </c>
      <c r="F9" s="98"/>
      <c r="G9" s="98"/>
      <c r="H9" s="98"/>
      <c r="I9" s="98"/>
    </row>
    <row r="10" spans="1:13" ht="18" customHeight="1">
      <c r="A10" s="39">
        <v>-4</v>
      </c>
      <c r="B10" s="45" t="s">
        <v>69</v>
      </c>
      <c r="C10" s="37">
        <v>6</v>
      </c>
      <c r="D10" s="36">
        <v>0</v>
      </c>
      <c r="E10" s="22">
        <f t="shared" si="1"/>
        <v>0</v>
      </c>
      <c r="F10" s="98"/>
      <c r="G10" s="98"/>
      <c r="H10" s="98"/>
      <c r="I10" s="98"/>
    </row>
    <row r="11" spans="1:13" ht="14.25" customHeight="1">
      <c r="A11" s="39">
        <v>-5</v>
      </c>
      <c r="B11" s="47" t="s">
        <v>65</v>
      </c>
      <c r="C11" s="37">
        <v>10</v>
      </c>
      <c r="D11" s="36">
        <v>3</v>
      </c>
      <c r="E11" s="22">
        <f t="shared" si="1"/>
        <v>30</v>
      </c>
      <c r="F11" s="98"/>
      <c r="G11" s="98"/>
      <c r="H11" s="98"/>
      <c r="I11" s="98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>
      <c r="A13" s="39">
        <v>-7</v>
      </c>
      <c r="B13" s="45" t="s">
        <v>77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>
      <c r="A14" s="25" t="s">
        <v>66</v>
      </c>
      <c r="B14" s="49"/>
      <c r="C14" s="25"/>
      <c r="D14" s="25"/>
      <c r="E14" s="26">
        <f>SUM(E7:E13)</f>
        <v>78</v>
      </c>
      <c r="F14" s="98"/>
      <c r="G14" s="98"/>
      <c r="H14" s="98"/>
      <c r="I14" s="98"/>
    </row>
    <row r="15" spans="1:13" ht="23.25" customHeight="1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>
      <c r="A16" s="40">
        <v>-8</v>
      </c>
      <c r="B16" s="45" t="s">
        <v>67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30">
      <c r="A18" s="39">
        <v>-10</v>
      </c>
      <c r="B18" s="50" t="s">
        <v>70</v>
      </c>
      <c r="C18" s="38">
        <v>2</v>
      </c>
      <c r="D18" s="35">
        <v>7</v>
      </c>
      <c r="E18" s="23">
        <f t="shared" si="3"/>
        <v>14</v>
      </c>
      <c r="F18" s="3" t="s">
        <v>144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64</v>
      </c>
      <c r="C19" s="38">
        <v>3</v>
      </c>
      <c r="D19" s="35">
        <v>1</v>
      </c>
      <c r="E19" s="22">
        <f t="shared" si="3"/>
        <v>3</v>
      </c>
      <c r="F19" s="3" t="s">
        <v>144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78</v>
      </c>
      <c r="C20" s="38">
        <v>3</v>
      </c>
      <c r="D20" s="35">
        <v>2</v>
      </c>
      <c r="E20" s="22">
        <f t="shared" ref="E20:E21" si="4">D20*C20</f>
        <v>6</v>
      </c>
      <c r="F20" s="3" t="s">
        <v>144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73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74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79</v>
      </c>
      <c r="B23" s="51"/>
      <c r="C23" s="24"/>
      <c r="D23" s="24"/>
      <c r="E23" s="26">
        <f>SUM(E16:E22)</f>
        <v>23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4</v>
      </c>
      <c r="E32" s="22">
        <f t="shared" si="5"/>
        <v>12</v>
      </c>
      <c r="F32" s="3" t="s">
        <v>150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2</v>
      </c>
      <c r="E33" s="22">
        <f t="shared" si="5"/>
        <v>8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40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39</v>
      </c>
      <c r="C37" s="37">
        <v>2</v>
      </c>
      <c r="D37" s="36">
        <v>2</v>
      </c>
      <c r="E37" s="22">
        <f t="shared" si="6"/>
        <v>4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80</v>
      </c>
      <c r="B38" s="51"/>
      <c r="C38" s="24"/>
      <c r="D38" s="24"/>
      <c r="E38" s="26">
        <f>SUM(E25:E37)</f>
        <v>30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82</v>
      </c>
      <c r="C40" s="37">
        <v>3</v>
      </c>
      <c r="D40" s="36">
        <v>3</v>
      </c>
      <c r="E40" s="22">
        <f t="shared" ref="E40:E45" si="7">D40*C40</f>
        <v>9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81</v>
      </c>
      <c r="C41" s="37">
        <v>2</v>
      </c>
      <c r="D41" s="35">
        <v>5</v>
      </c>
      <c r="E41" s="22">
        <f t="shared" si="7"/>
        <v>10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71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4</v>
      </c>
      <c r="E44" s="23">
        <f t="shared" si="7"/>
        <v>8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72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75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83</v>
      </c>
      <c r="B47" s="51"/>
      <c r="C47" s="24"/>
      <c r="D47" s="24"/>
      <c r="E47" s="26">
        <f>SUM(E40:E46)</f>
        <v>36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88" t="s">
        <v>157</v>
      </c>
      <c r="C49" s="37">
        <v>1</v>
      </c>
      <c r="D49" s="36">
        <v>0</v>
      </c>
      <c r="E49" s="22">
        <f t="shared" ref="E49:E50" si="9">D49</f>
        <v>0</v>
      </c>
      <c r="F49" s="3" t="s">
        <v>41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41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41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41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84</v>
      </c>
      <c r="C55" s="37">
        <v>3</v>
      </c>
      <c r="D55" s="36">
        <v>0</v>
      </c>
      <c r="E55" s="22">
        <f>IF(D55=0,0,3)</f>
        <v>0</v>
      </c>
      <c r="F55" s="3"/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87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38</v>
      </c>
      <c r="C59" s="37">
        <v>6</v>
      </c>
      <c r="D59" s="36">
        <v>1</v>
      </c>
      <c r="E59" s="22">
        <f t="shared" ref="E59:E61" si="10">D59*C59</f>
        <v>6</v>
      </c>
      <c r="F59" s="3" t="s">
        <v>148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85</v>
      </c>
      <c r="C60" s="37">
        <v>3</v>
      </c>
      <c r="D60" s="36">
        <v>1</v>
      </c>
      <c r="E60" s="22">
        <f t="shared" si="10"/>
        <v>3</v>
      </c>
      <c r="F60" s="3" t="s">
        <v>148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76</v>
      </c>
      <c r="C61" s="37">
        <v>5</v>
      </c>
      <c r="D61" s="36">
        <v>1</v>
      </c>
      <c r="E61" s="22">
        <f t="shared" si="10"/>
        <v>5</v>
      </c>
      <c r="F61" s="3" t="s">
        <v>149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158</v>
      </c>
      <c r="C62" s="37">
        <v>4</v>
      </c>
      <c r="D62" s="36">
        <v>1</v>
      </c>
      <c r="E62" s="22">
        <f>D62*2</f>
        <v>2</v>
      </c>
      <c r="F62" s="3" t="s">
        <v>145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159</v>
      </c>
      <c r="C63" s="37">
        <v>6</v>
      </c>
      <c r="D63" s="36">
        <v>1</v>
      </c>
      <c r="E63" s="22">
        <f>D63*3</f>
        <v>3</v>
      </c>
      <c r="F63" s="3" t="s">
        <v>151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86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139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186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algorithmName="SHA-512" hashValue="VHmFz8gtgq9XJb81UPebmp5uJo/WV/gVHt2STtiVBESY3zu+S00ag5ax0/H5HJ2DNSUqlf0qk8mLgfcaoQi8Wg==" saltValue="y4HZC7K2zliE8U94Fn8PQg==" spinCount="100000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64 D59:D61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2:D63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3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80" zoomScaleNormal="8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A47" sqref="A47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8" t="s">
        <v>154</v>
      </c>
      <c r="B1" s="108"/>
      <c r="C1" s="108"/>
      <c r="D1" s="79"/>
    </row>
    <row r="2" spans="1:6" ht="26.25" customHeight="1">
      <c r="A2" s="83" t="str">
        <f>"ناوی مامۆستا: "&amp;CAD!C2</f>
        <v>ناوی مامۆستا: د. دیاری رؤوف سلیمان</v>
      </c>
      <c r="B2" s="84" t="s">
        <v>44</v>
      </c>
      <c r="C2" s="85"/>
      <c r="D2" s="81"/>
    </row>
    <row r="3" spans="1:6" ht="27">
      <c r="A3" s="83" t="str">
        <f>"نازناوی زانستی: "&amp;CAD!C5</f>
        <v>نازناوی زانستی: پرۆفیسۆر</v>
      </c>
      <c r="B3" s="86"/>
      <c r="C3" s="87"/>
      <c r="D3" s="80"/>
      <c r="E3" s="79"/>
    </row>
    <row r="4" spans="1:6" ht="36.75" customHeight="1">
      <c r="A4" s="65" t="s">
        <v>143</v>
      </c>
      <c r="B4" s="65" t="s">
        <v>142</v>
      </c>
      <c r="C4" s="78" t="s">
        <v>141</v>
      </c>
      <c r="D4" s="77" t="s">
        <v>13</v>
      </c>
      <c r="E4" s="89" t="s">
        <v>140</v>
      </c>
    </row>
    <row r="5" spans="1:6" ht="18.75">
      <c r="A5" s="75" t="s">
        <v>139</v>
      </c>
      <c r="B5" s="74"/>
      <c r="C5" s="73"/>
      <c r="D5" s="73"/>
      <c r="E5" s="76">
        <f>D43</f>
        <v>5</v>
      </c>
    </row>
    <row r="6" spans="1:6" ht="28.5" customHeight="1">
      <c r="A6" s="67" t="s">
        <v>138</v>
      </c>
      <c r="B6" s="65">
        <v>8</v>
      </c>
      <c r="C6" s="66"/>
      <c r="D6" s="63">
        <f>C6*B6</f>
        <v>0</v>
      </c>
    </row>
    <row r="7" spans="1:6" ht="18.75">
      <c r="A7" s="67" t="s">
        <v>137</v>
      </c>
      <c r="B7" s="65">
        <v>6</v>
      </c>
      <c r="C7" s="66"/>
      <c r="D7" s="63">
        <f>C7*B7</f>
        <v>0</v>
      </c>
    </row>
    <row r="8" spans="1:6" ht="18.75">
      <c r="A8" s="67" t="s">
        <v>136</v>
      </c>
      <c r="B8" s="65">
        <v>4</v>
      </c>
      <c r="C8" s="66">
        <v>4</v>
      </c>
      <c r="D8" s="63">
        <f>C8*B8</f>
        <v>16</v>
      </c>
      <c r="E8" s="61" t="s">
        <v>135</v>
      </c>
    </row>
    <row r="9" spans="1:6" ht="18.75">
      <c r="A9" s="67" t="s">
        <v>134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133</v>
      </c>
      <c r="B10" s="65">
        <v>4</v>
      </c>
      <c r="C10" s="66">
        <v>3</v>
      </c>
      <c r="D10" s="63">
        <f>C10*B10</f>
        <v>12</v>
      </c>
    </row>
    <row r="11" spans="1:6" ht="18.75">
      <c r="A11" s="67" t="s">
        <v>132</v>
      </c>
      <c r="B11" s="65">
        <v>5</v>
      </c>
      <c r="C11" s="66"/>
      <c r="D11" s="63">
        <f>IF(C11=0, 5,  0)</f>
        <v>5</v>
      </c>
      <c r="E11" s="72" t="s">
        <v>112</v>
      </c>
    </row>
    <row r="12" spans="1:6" ht="18.75">
      <c r="A12" s="67" t="s">
        <v>131</v>
      </c>
      <c r="B12" s="65">
        <v>4</v>
      </c>
      <c r="C12" s="66">
        <v>4</v>
      </c>
      <c r="D12" s="63">
        <f>C12</f>
        <v>4</v>
      </c>
      <c r="E12" s="72" t="s">
        <v>112</v>
      </c>
      <c r="F12" s="61" t="s">
        <v>130</v>
      </c>
    </row>
    <row r="13" spans="1:6" ht="18.75">
      <c r="A13" s="67" t="s">
        <v>129</v>
      </c>
      <c r="B13" s="65">
        <v>6</v>
      </c>
      <c r="C13" s="66">
        <v>6</v>
      </c>
      <c r="D13" s="63">
        <f>C13</f>
        <v>6</v>
      </c>
      <c r="E13" s="72" t="s">
        <v>112</v>
      </c>
      <c r="F13" s="61" t="s">
        <v>128</v>
      </c>
    </row>
    <row r="14" spans="1:6" ht="18.75" hidden="1">
      <c r="A14" s="65" t="s">
        <v>90</v>
      </c>
      <c r="B14" s="65"/>
      <c r="C14" s="63"/>
      <c r="D14" s="63">
        <f>SUM(D6:D13)</f>
        <v>49</v>
      </c>
    </row>
    <row r="15" spans="1:6" ht="18.75">
      <c r="A15" s="71" t="s">
        <v>127</v>
      </c>
      <c r="B15" s="71"/>
      <c r="C15" s="62"/>
      <c r="D15" s="62"/>
    </row>
    <row r="16" spans="1:6" ht="25.5" customHeight="1">
      <c r="A16" s="67" t="s">
        <v>126</v>
      </c>
      <c r="B16" s="65"/>
      <c r="C16" s="66">
        <v>6</v>
      </c>
      <c r="D16" s="63">
        <f>IF(C16&gt;0,C16+4,0)</f>
        <v>10</v>
      </c>
      <c r="E16" s="72" t="s">
        <v>112</v>
      </c>
      <c r="F16" s="61" t="s">
        <v>125</v>
      </c>
    </row>
    <row r="17" spans="1:12" ht="25.5" customHeight="1">
      <c r="A17" s="67" t="s">
        <v>124</v>
      </c>
      <c r="B17" s="65"/>
      <c r="C17" s="66">
        <v>4</v>
      </c>
      <c r="D17" s="63">
        <f>C17*3</f>
        <v>12</v>
      </c>
      <c r="E17" s="72" t="s">
        <v>112</v>
      </c>
      <c r="F17" s="61" t="s">
        <v>123</v>
      </c>
    </row>
    <row r="18" spans="1:12" ht="18.75">
      <c r="A18" s="67" t="s">
        <v>122</v>
      </c>
      <c r="B18" s="65"/>
      <c r="C18" s="66"/>
      <c r="D18" s="63">
        <f>IF(C18=4, 5, C18)</f>
        <v>0</v>
      </c>
      <c r="E18" s="61" t="s">
        <v>121</v>
      </c>
    </row>
    <row r="19" spans="1:12" ht="22.5" customHeight="1">
      <c r="A19" s="67" t="s">
        <v>120</v>
      </c>
      <c r="B19" s="65"/>
      <c r="C19" s="66"/>
      <c r="D19" s="63">
        <f>C19*3</f>
        <v>0</v>
      </c>
      <c r="E19" s="61" t="s">
        <v>146</v>
      </c>
    </row>
    <row r="20" spans="1:12" ht="22.5" customHeight="1">
      <c r="A20" s="67" t="s">
        <v>119</v>
      </c>
      <c r="B20" s="65"/>
      <c r="C20" s="66">
        <v>3</v>
      </c>
      <c r="D20" s="63">
        <f>C20*4</f>
        <v>12</v>
      </c>
      <c r="E20" s="61"/>
    </row>
    <row r="21" spans="1:12" ht="18.75">
      <c r="A21" s="67" t="s">
        <v>160</v>
      </c>
      <c r="B21" s="65">
        <v>5</v>
      </c>
      <c r="C21" s="66">
        <v>3</v>
      </c>
      <c r="D21" s="63">
        <f>C21*3</f>
        <v>9</v>
      </c>
      <c r="E21" s="61" t="s">
        <v>147</v>
      </c>
    </row>
    <row r="22" spans="1:12" ht="18.75">
      <c r="A22" s="67" t="s">
        <v>161</v>
      </c>
      <c r="B22" s="65">
        <v>5</v>
      </c>
      <c r="C22" s="66">
        <v>12</v>
      </c>
      <c r="D22" s="63">
        <f>IF(C22=0, 0, C22*0.5)</f>
        <v>6</v>
      </c>
      <c r="E22" s="72" t="s">
        <v>112</v>
      </c>
      <c r="F22" s="61" t="s">
        <v>118</v>
      </c>
    </row>
    <row r="23" spans="1:12" ht="18.75">
      <c r="A23" s="67" t="s">
        <v>117</v>
      </c>
      <c r="B23" s="65">
        <v>6</v>
      </c>
      <c r="C23" s="66">
        <v>6</v>
      </c>
      <c r="D23" s="63">
        <f>C23</f>
        <v>6</v>
      </c>
      <c r="E23" s="72" t="s">
        <v>112</v>
      </c>
      <c r="F23" s="61" t="s">
        <v>116</v>
      </c>
    </row>
    <row r="24" spans="1:12" ht="18.75">
      <c r="A24" s="67" t="s">
        <v>115</v>
      </c>
      <c r="B24" s="65">
        <v>6</v>
      </c>
      <c r="C24" s="66">
        <v>6</v>
      </c>
      <c r="D24" s="63">
        <f>C24</f>
        <v>6</v>
      </c>
      <c r="E24" s="72" t="s">
        <v>112</v>
      </c>
      <c r="F24" s="61" t="s">
        <v>114</v>
      </c>
    </row>
    <row r="25" spans="1:12" ht="18.75">
      <c r="A25" s="67" t="s">
        <v>113</v>
      </c>
      <c r="B25" s="65">
        <v>6</v>
      </c>
      <c r="C25" s="66">
        <v>6</v>
      </c>
      <c r="D25" s="63">
        <f>C25</f>
        <v>6</v>
      </c>
      <c r="E25" s="72" t="s">
        <v>112</v>
      </c>
      <c r="F25" s="61" t="s">
        <v>111</v>
      </c>
    </row>
    <row r="26" spans="1:12" ht="18.75" hidden="1">
      <c r="A26" s="65" t="s">
        <v>90</v>
      </c>
      <c r="B26" s="65"/>
      <c r="C26" s="63"/>
      <c r="D26" s="62">
        <f>SUM(D16:D25)</f>
        <v>67</v>
      </c>
    </row>
    <row r="27" spans="1:12" ht="18.75">
      <c r="A27" s="71" t="s">
        <v>110</v>
      </c>
      <c r="B27" s="70"/>
      <c r="C27" s="62"/>
      <c r="D27" s="62"/>
      <c r="E27" s="61"/>
    </row>
    <row r="28" spans="1:12" ht="31.5">
      <c r="A28" s="69" t="s">
        <v>164</v>
      </c>
      <c r="B28" s="65">
        <v>5</v>
      </c>
      <c r="C28" s="66">
        <v>3</v>
      </c>
      <c r="D28" s="63">
        <f>C28*10</f>
        <v>30</v>
      </c>
      <c r="E28" s="61" t="s">
        <v>109</v>
      </c>
      <c r="L28" s="61"/>
    </row>
    <row r="29" spans="1:12" ht="34.5" customHeight="1">
      <c r="A29" s="69" t="s">
        <v>108</v>
      </c>
      <c r="B29" s="65">
        <v>3</v>
      </c>
      <c r="C29" s="66">
        <v>3</v>
      </c>
      <c r="D29" s="63">
        <f>C29*3</f>
        <v>9</v>
      </c>
      <c r="E29" s="61" t="s">
        <v>107</v>
      </c>
    </row>
    <row r="30" spans="1:12" ht="18.75">
      <c r="A30" s="67" t="s">
        <v>106</v>
      </c>
      <c r="B30" s="65">
        <v>4</v>
      </c>
      <c r="C30" s="66">
        <v>4</v>
      </c>
      <c r="D30" s="63">
        <f>C30</f>
        <v>4</v>
      </c>
      <c r="E30" s="61" t="s">
        <v>105</v>
      </c>
    </row>
    <row r="31" spans="1:12" ht="18.75">
      <c r="A31" s="67" t="s">
        <v>104</v>
      </c>
      <c r="B31" s="65">
        <v>2</v>
      </c>
      <c r="C31" s="66">
        <v>3</v>
      </c>
      <c r="D31" s="63">
        <f>C31*2</f>
        <v>6</v>
      </c>
      <c r="E31" s="61" t="s">
        <v>103</v>
      </c>
    </row>
    <row r="32" spans="1:12" ht="18.75">
      <c r="A32" s="67" t="s">
        <v>102</v>
      </c>
      <c r="B32" s="65">
        <v>3</v>
      </c>
      <c r="C32" s="66">
        <v>3</v>
      </c>
      <c r="D32" s="63">
        <f>C32*3</f>
        <v>9</v>
      </c>
      <c r="E32" s="61" t="s">
        <v>101</v>
      </c>
    </row>
    <row r="33" spans="1:5" ht="18.75">
      <c r="A33" s="67" t="s">
        <v>100</v>
      </c>
      <c r="B33" s="65"/>
      <c r="C33" s="66">
        <v>1</v>
      </c>
      <c r="D33" s="63">
        <f>IF(C33=1,4,IF(C33=2,5,0))</f>
        <v>4</v>
      </c>
      <c r="E33" s="61" t="s">
        <v>99</v>
      </c>
    </row>
    <row r="34" spans="1:5" ht="18.75">
      <c r="A34" s="67" t="s">
        <v>162</v>
      </c>
      <c r="B34" s="65">
        <v>2</v>
      </c>
      <c r="C34" s="66">
        <v>1</v>
      </c>
      <c r="D34" s="63">
        <f>C34*3</f>
        <v>3</v>
      </c>
      <c r="E34" s="61" t="s">
        <v>98</v>
      </c>
    </row>
    <row r="35" spans="1:5" ht="18.75">
      <c r="A35" s="67" t="s">
        <v>163</v>
      </c>
      <c r="B35" s="65">
        <v>3</v>
      </c>
      <c r="C35" s="66">
        <v>3</v>
      </c>
      <c r="D35" s="63">
        <f>C35*2</f>
        <v>6</v>
      </c>
      <c r="E35" s="61" t="s">
        <v>97</v>
      </c>
    </row>
    <row r="36" spans="1:5" ht="24.75" customHeight="1">
      <c r="A36" s="68" t="s">
        <v>165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96</v>
      </c>
      <c r="B37" s="65">
        <v>6</v>
      </c>
      <c r="C37" s="66"/>
      <c r="D37" s="63">
        <f>IF(C37=0,0,IF(C37=1,3,IF(C37=2,6)))</f>
        <v>0</v>
      </c>
      <c r="E37" s="61" t="s">
        <v>95</v>
      </c>
    </row>
    <row r="38" spans="1:5" ht="18.75">
      <c r="A38" s="67" t="s">
        <v>94</v>
      </c>
      <c r="B38" s="65">
        <v>10</v>
      </c>
      <c r="C38" s="66"/>
      <c r="D38" s="63">
        <f>C38*5</f>
        <v>0</v>
      </c>
      <c r="E38" s="61" t="s">
        <v>93</v>
      </c>
    </row>
    <row r="39" spans="1:5" ht="18.75">
      <c r="A39" s="67" t="s">
        <v>166</v>
      </c>
      <c r="B39" s="65">
        <v>10</v>
      </c>
      <c r="C39" s="66"/>
      <c r="D39" s="63">
        <f>C39*10</f>
        <v>0</v>
      </c>
      <c r="E39" s="61" t="s">
        <v>91</v>
      </c>
    </row>
    <row r="40" spans="1:5" ht="18.75">
      <c r="A40" s="67" t="s">
        <v>92</v>
      </c>
      <c r="B40" s="65">
        <v>10</v>
      </c>
      <c r="C40" s="66"/>
      <c r="D40" s="63">
        <f>C40*10</f>
        <v>0</v>
      </c>
      <c r="E40" s="61" t="s">
        <v>91</v>
      </c>
    </row>
    <row r="41" spans="1:5" ht="18.75" hidden="1">
      <c r="A41" s="65" t="s">
        <v>90</v>
      </c>
      <c r="B41" s="64"/>
      <c r="C41" s="63"/>
      <c r="D41" s="62">
        <f>SUM(D28:D40)</f>
        <v>71</v>
      </c>
      <c r="E41" s="61"/>
    </row>
    <row r="42" spans="1:5" ht="18.75" hidden="1">
      <c r="A42" s="103" t="s">
        <v>89</v>
      </c>
      <c r="B42" s="104"/>
      <c r="C42" s="105"/>
      <c r="D42" s="60">
        <f>D41+D26+D14</f>
        <v>187</v>
      </c>
    </row>
    <row r="43" spans="1:5" ht="18.75">
      <c r="A43" s="106" t="s">
        <v>88</v>
      </c>
      <c r="B43" s="107"/>
      <c r="C43" s="107"/>
      <c r="D43" s="59">
        <f>IF(D42&gt;=100, (100*5/100), (D42*5/100))</f>
        <v>5</v>
      </c>
    </row>
  </sheetData>
  <sheetProtection algorithmName="SHA-512" hashValue="mt5aqrpxjiOr4Ds5+RKXgJ+azvCehHQn2KMWbCF/A9YJrN4Mek7neZHUi+0EjzRD/eN7jQ0UNitwBo/NE1kfpw==" saltValue="RQhR3c2J1kqW7ysWJJS46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46</v>
      </c>
      <c r="C1">
        <v>0</v>
      </c>
    </row>
    <row r="2" spans="1:3" ht="14.25">
      <c r="A2" s="6" t="s">
        <v>55</v>
      </c>
      <c r="C2">
        <v>1</v>
      </c>
    </row>
    <row r="3" spans="1:3" ht="14.25">
      <c r="A3" s="7" t="s">
        <v>47</v>
      </c>
      <c r="C3">
        <v>2</v>
      </c>
    </row>
    <row r="4" spans="1:3" ht="14.25">
      <c r="A4" s="7" t="s">
        <v>56</v>
      </c>
      <c r="C4">
        <v>3</v>
      </c>
    </row>
    <row r="5" spans="1:3" ht="14.25" customHeight="1">
      <c r="A5" s="7" t="s">
        <v>62</v>
      </c>
    </row>
    <row r="6" spans="1:3" ht="14.25">
      <c r="A6" s="7" t="s">
        <v>63</v>
      </c>
    </row>
    <row r="7" spans="1:3" ht="14.25">
      <c r="A7" s="7" t="s">
        <v>48</v>
      </c>
    </row>
    <row r="8" spans="1:3" ht="14.25">
      <c r="A8" s="7" t="s">
        <v>49</v>
      </c>
    </row>
    <row r="9" spans="1:3" ht="14.25">
      <c r="A9" s="6" t="s">
        <v>50</v>
      </c>
    </row>
    <row r="10" spans="1:3" ht="14.25">
      <c r="A10" s="7" t="s">
        <v>58</v>
      </c>
    </row>
    <row r="11" spans="1:3" ht="14.25">
      <c r="A11" s="7" t="s">
        <v>57</v>
      </c>
    </row>
    <row r="12" spans="1:3" ht="14.25">
      <c r="A12" s="7" t="s">
        <v>51</v>
      </c>
    </row>
    <row r="13" spans="1:3" ht="14.25">
      <c r="A13" s="7" t="s">
        <v>52</v>
      </c>
    </row>
    <row r="14" spans="1:3" ht="14.25">
      <c r="A14" s="7" t="s">
        <v>53</v>
      </c>
    </row>
    <row r="15" spans="1:3" ht="14.25">
      <c r="A15" s="7" t="s">
        <v>54</v>
      </c>
    </row>
    <row r="16" spans="1:3" ht="14.25">
      <c r="A16" s="7" t="s">
        <v>59</v>
      </c>
    </row>
    <row r="17" spans="1:1">
      <c r="A17" s="13" t="s">
        <v>60</v>
      </c>
    </row>
    <row r="18" spans="1:1">
      <c r="A18" s="1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tepdor</cp:lastModifiedBy>
  <dcterms:modified xsi:type="dcterms:W3CDTF">2024-05-03T13:55:10Z</dcterms:modified>
</cp:coreProperties>
</file>