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-2024\"/>
    </mc:Choice>
  </mc:AlternateContent>
  <xr:revisionPtr revIDLastSave="0" documentId="8_{2EAC623F-DB33-43BA-9B7A-1EBBBC83D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tra Lectures" sheetId="1" r:id="rId1"/>
    <sheet name="Sheet1" sheetId="2" r:id="rId2"/>
  </sheets>
  <externalReferences>
    <externalReference r:id="rId3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_xlnm.Print_Area" localSheetId="0">'Extra Lectures'!$A$1:$U$56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A46" i="1"/>
  <c r="A45" i="1"/>
  <c r="H36" i="1"/>
  <c r="A52" i="2"/>
  <c r="A46" i="2"/>
  <c r="I45" i="2"/>
  <c r="A45" i="2"/>
  <c r="M43" i="2"/>
  <c r="D43" i="2"/>
  <c r="S38" i="2"/>
  <c r="S36" i="2"/>
  <c r="S33" i="2"/>
  <c r="H33" i="2"/>
  <c r="M29" i="2"/>
  <c r="D29" i="2"/>
  <c r="H24" i="2"/>
  <c r="H22" i="2"/>
  <c r="K19" i="2"/>
  <c r="K20" i="2" s="1"/>
  <c r="K21" i="2" s="1"/>
  <c r="K22" i="2" s="1"/>
  <c r="K23" i="2" s="1"/>
  <c r="K24" i="2" s="1"/>
  <c r="B33" i="2" s="1"/>
  <c r="B34" i="2" s="1"/>
  <c r="B35" i="2" s="1"/>
  <c r="B36" i="2" s="1"/>
  <c r="B37" i="2" s="1"/>
  <c r="B38" i="2" s="1"/>
  <c r="H19" i="2"/>
  <c r="A52" i="1" l="1"/>
  <c r="M43" i="1"/>
  <c r="D43" i="1"/>
  <c r="S36" i="1"/>
  <c r="S33" i="1"/>
  <c r="M29" i="1"/>
  <c r="D29" i="1"/>
  <c r="H22" i="1"/>
  <c r="H19" i="1"/>
</calcChain>
</file>

<file path=xl/sharedStrings.xml><?xml version="1.0" encoding="utf-8"?>
<sst xmlns="http://schemas.openxmlformats.org/spreadsheetml/2006/main" count="260" uniqueCount="75">
  <si>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</si>
  <si>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</si>
  <si>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</si>
  <si>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</si>
  <si>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كيميا </t>
  </si>
  <si>
    <t>نیسابی یاسایی :</t>
  </si>
  <si>
    <t xml:space="preserve">ناوی مامۆستا: </t>
  </si>
  <si>
    <t>دابەزینی نیساب :</t>
  </si>
  <si>
    <t xml:space="preserve">پلەی زانستی: </t>
  </si>
  <si>
    <t>نیسابی راستەقینە :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</si>
  <si>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</si>
  <si>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</si>
  <si>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</si>
  <si>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</si>
  <si>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</si>
  <si>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</si>
  <si>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</si>
  <si>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</si>
  <si>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</si>
  <si>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</si>
  <si>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</si>
  <si>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</si>
  <si>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</si>
  <si>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</si>
  <si>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</si>
  <si>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</si>
  <si>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</si>
  <si>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</si>
  <si>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</si>
  <si>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</si>
  <si>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</si>
  <si>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</si>
  <si>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</si>
  <si>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</si>
  <si>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</si>
  <si>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</si>
  <si>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</si>
  <si>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</si>
  <si>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</si>
  <si>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</si>
  <si>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</si>
  <si>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</si>
  <si>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</si>
  <si>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</si>
  <si>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</si>
  <si>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</si>
  <si>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</si>
  <si>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</si>
  <si>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</si>
  <si>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</si>
  <si>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</si>
  <si>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</si>
  <si>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</si>
  <si>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</si>
  <si>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</si>
  <si>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</si>
  <si>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</si>
  <si>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</si>
  <si>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</si>
  <si>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</si>
  <si>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</si>
  <si>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</si>
  <si>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</si>
  <si>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د.سەنگر صالح احمد</t>
  </si>
  <si>
    <t>بروفيسوري ياريده ده ر</t>
  </si>
  <si>
    <t>د. دیــار صلاح الدین علی</t>
  </si>
  <si>
    <t xml:space="preserve">Sta. and Gravi Analysis 2ك </t>
  </si>
  <si>
    <t>سوزان صلاح الدین (براكتيك)</t>
  </si>
  <si>
    <t>سه ر به رشتياري قوتابياني خؤيندنى بالا</t>
  </si>
  <si>
    <t>سالى:2022</t>
  </si>
  <si>
    <t>ت. كيمياى شيكاري 2 ك</t>
  </si>
  <si>
    <t>قوتابياني مشروع 1- أمين 2- زينب 3- افان</t>
  </si>
  <si>
    <t>سالى:2024</t>
  </si>
  <si>
    <t xml:space="preserve">M.Sc. Students lecteurs </t>
  </si>
  <si>
    <t>د. عبد الكريم ياسين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</si>
</sst>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000401]0"/>
    <numFmt numFmtId="165" formatCode="[$-10484]dd/mm/yyyy;@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SimSun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/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4" fontId="8" fillId="3" borderId="2" xfId="0" applyNumberFormat="1" applyFont="1" applyFill="1" applyBorder="1" applyAlignment="1" applyProtection="1">
      <alignment horizontal="center" vertical="center" textRotation="90"/>
      <protection locked="0"/>
    </xf>
    <xf numFmtId="14" fontId="8" fillId="3" borderId="3" xfId="0" applyNumberFormat="1" applyFont="1" applyFill="1" applyBorder="1" applyAlignment="1" applyProtection="1">
      <alignment horizontal="center" vertical="center" textRotation="90"/>
      <protection locked="0"/>
    </xf>
    <xf numFmtId="14" fontId="8" fillId="3" borderId="4" xfId="0" applyNumberFormat="1" applyFont="1" applyFill="1" applyBorder="1" applyAlignment="1" applyProtection="1">
      <alignment horizontal="center" vertical="center" textRotation="90"/>
      <protection locked="0"/>
    </xf>
    <xf numFmtId="14" fontId="8" fillId="4" borderId="5" xfId="0" applyNumberFormat="1" applyFont="1" applyFill="1" applyBorder="1" applyAlignment="1" applyProtection="1">
      <alignment vertical="center"/>
      <protection locked="0"/>
    </xf>
    <xf numFmtId="14" fontId="8" fillId="4" borderId="6" xfId="0" applyNumberFormat="1" applyFont="1" applyFill="1" applyBorder="1" applyAlignment="1" applyProtection="1">
      <alignment vertical="center"/>
      <protection locked="0"/>
    </xf>
    <xf numFmtId="14" fontId="8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14" fontId="8" fillId="4" borderId="9" xfId="0" applyNumberFormat="1" applyFont="1" applyFill="1" applyBorder="1" applyAlignment="1" applyProtection="1">
      <alignment vertical="center"/>
      <protection locked="0"/>
    </xf>
    <xf numFmtId="14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8" xfId="0" applyFont="1" applyFill="1" applyBorder="1" applyAlignment="1" applyProtection="1">
      <alignment horizontal="center" vertical="center"/>
      <protection locked="0"/>
    </xf>
    <xf numFmtId="1" fontId="9" fillId="0" borderId="1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166" fontId="10" fillId="0" borderId="24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2" fontId="4" fillId="0" borderId="1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 vertical="center" readingOrder="2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/>
    <xf numFmtId="0" fontId="1" fillId="0" borderId="0" xfId="0" applyFont="1"/>
    <xf numFmtId="0" fontId="7" fillId="0" borderId="9" xfId="0" applyFont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14" fontId="8" fillId="4" borderId="29" xfId="0" applyNumberFormat="1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14" fontId="8" fillId="4" borderId="34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4" fontId="8" fillId="4" borderId="7" xfId="0" applyNumberFormat="1" applyFont="1" applyFill="1" applyBorder="1" applyAlignment="1" applyProtection="1">
      <alignment vertical="center"/>
      <protection locked="0"/>
    </xf>
    <xf numFmtId="14" fontId="8" fillId="4" borderId="10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14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4" fontId="8" fillId="4" borderId="31" xfId="0" applyNumberFormat="1" applyFont="1" applyFill="1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1" fontId="10" fillId="0" borderId="37" xfId="0" applyNumberFormat="1" applyFont="1" applyBorder="1" applyAlignment="1" applyProtection="1">
      <alignment horizontal="center" vertical="center"/>
      <protection locked="0"/>
    </xf>
    <xf numFmtId="1" fontId="10" fillId="0" borderId="23" xfId="0" applyNumberFormat="1" applyFont="1" applyBorder="1" applyAlignment="1" applyProtection="1">
      <alignment horizontal="center" vertical="center"/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165" fontId="8" fillId="0" borderId="31" xfId="0" applyNumberFormat="1" applyFont="1" applyBorder="1" applyAlignment="1" applyProtection="1">
      <alignment horizontal="center" vertical="center"/>
      <protection locked="0"/>
    </xf>
    <xf numFmtId="165" fontId="8" fillId="0" borderId="4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" fontId="9" fillId="0" borderId="35" xfId="0" applyNumberFormat="1" applyFont="1" applyBorder="1" applyAlignment="1" applyProtection="1">
      <alignment horizontal="center" vertical="center"/>
      <protection locked="0"/>
    </xf>
    <xf numFmtId="1" fontId="9" fillId="0" borderId="36" xfId="0" applyNumberFormat="1" applyFont="1" applyBorder="1" applyAlignment="1" applyProtection="1">
      <alignment horizontal="center" vertical="center"/>
      <protection locked="0"/>
    </xf>
    <xf numFmtId="165" fontId="7" fillId="0" borderId="31" xfId="0" applyNumberFormat="1" applyFont="1" applyBorder="1" applyAlignment="1" applyProtection="1">
      <alignment horizontal="center" vertical="center"/>
      <protection locked="0"/>
    </xf>
    <xf numFmtId="165" fontId="7" fillId="0" borderId="32" xfId="0" applyNumberFormat="1" applyFont="1" applyBorder="1" applyAlignment="1" applyProtection="1">
      <alignment horizontal="center" vertical="center"/>
      <protection locked="0"/>
    </xf>
    <xf numFmtId="1" fontId="9" fillId="0" borderId="31" xfId="0" applyNumberFormat="1" applyFont="1" applyBorder="1" applyAlignment="1" applyProtection="1">
      <alignment horizontal="center" vertical="center"/>
      <protection locked="0"/>
    </xf>
    <xf numFmtId="1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1" fontId="9" fillId="4" borderId="31" xfId="0" applyNumberFormat="1" applyFont="1" applyFill="1" applyBorder="1" applyAlignment="1" applyProtection="1">
      <alignment horizontal="center" vertical="center"/>
      <protection locked="0"/>
    </xf>
    <xf numFmtId="1" fontId="9" fillId="4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1" fontId="9" fillId="4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3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24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361950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181925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8</xdr:col>
      <xdr:colOff>504825</xdr:colOff>
      <xdr:row>4</xdr:row>
      <xdr:rowOff>165266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DB5E0-0B74-468B-A9CE-06BA43810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400875" y="0"/>
          <a:ext cx="899584" cy="92726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247650</xdr:rowOff>
    </xdr:from>
    <xdr:to>
      <xdr:col>2</xdr:col>
      <xdr:colOff>152235</xdr:colOff>
      <xdr:row>52</xdr:row>
      <xdr:rowOff>114262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42DCA-006F-47ED-A371-1833C3BAC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45425">
          <a:off x="7019848965" y="11630025"/>
          <a:ext cx="1323810" cy="3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ai/Downloads/&#1603;&#1604;&#1610;&#1588;&#1607;&#8204;&#1609;-&#1608;&#1575;&#1606;&#1607;&#8204;&#1609;-&#1586;&#1610;&#1583;media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د.كريم جلال"/>
      <sheetName val="د.رۆستم"/>
      <sheetName val="د.ئازاد"/>
      <sheetName val="د.كمال"/>
      <sheetName val="د.قاسم"/>
      <sheetName val="د.دیار (2)"/>
      <sheetName val="د.دیار"/>
      <sheetName val="د.رۆناك"/>
      <sheetName val="د.میدیا"/>
      <sheetName val="د.رێبوار"/>
      <sheetName val="د.كامه‌ران"/>
      <sheetName val="د.مازن"/>
      <sheetName val="د.هجران"/>
      <sheetName val="د.دۆتشا"/>
      <sheetName val="د.فۆاد"/>
      <sheetName val="د.مصلح"/>
      <sheetName val="م.ریزان1"/>
      <sheetName val="م.بشری"/>
      <sheetName val="م.شدی"/>
      <sheetName val="م.نوین"/>
      <sheetName val="م.كوێستان"/>
      <sheetName val="م.ژاله‌"/>
      <sheetName val="م.قانع)"/>
      <sheetName val="م.وريا"/>
      <sheetName val="م.میدیا"/>
      <sheetName val="م.گزنگ"/>
      <sheetName val="م.شیلان"/>
      <sheetName val="م.روپاك"/>
      <sheetName val="م.عدنان"/>
      <sheetName val="م.كریم"/>
      <sheetName val="م.ژیان"/>
      <sheetName val="م.په‌ری"/>
      <sheetName val="م.نجاه‌"/>
      <sheetName val="م.بیان عم"/>
      <sheetName val="م.بیان عگ"/>
      <sheetName val="د.هێمن"/>
      <sheetName val="م.لاوین"/>
      <sheetName val="م.رێژین"/>
      <sheetName val="د.ابراهیم"/>
      <sheetName val="م.سیروان"/>
      <sheetName val="م.هه‌ڤال"/>
      <sheetName val="م.سه‌ردار"/>
      <sheetName val="د.سه‌نگه‌ر"/>
      <sheetName val="م.هونه‌ر"/>
      <sheetName val="م. محمدح"/>
      <sheetName val="م.پێشه‌وا"/>
      <sheetName val="م.پشتیوان"/>
      <sheetName val="م.رێزان ج"/>
      <sheetName val="م.بیری"/>
      <sheetName val="م.اڤین"/>
      <sheetName val="م.وریا"/>
      <sheetName val="م.هاژه‌"/>
      <sheetName val="م.سوزان"/>
      <sheetName val="م.ره‌وه‌ند"/>
      <sheetName val="م.شیما"/>
      <sheetName val="م.عبدالله"/>
      <sheetName val="م.اسماعیل"/>
      <sheetName val="م.لانه‌"/>
      <sheetName val="م.ئاشتی"/>
      <sheetName val="م.به‌ناز"/>
      <sheetName val="م.نیگار"/>
      <sheetName val="Sheet2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1">
          <cell r="C1"/>
        </row>
        <row r="2">
          <cell r="C2">
            <v>1</v>
          </cell>
        </row>
        <row r="3">
          <cell r="C3">
            <v>2</v>
          </cell>
          <cell r="I3">
            <v>43218</v>
          </cell>
          <cell r="J3">
            <v>43225</v>
          </cell>
          <cell r="K3">
            <v>43232</v>
          </cell>
          <cell r="L3">
            <v>43239</v>
          </cell>
        </row>
        <row r="4">
          <cell r="C4">
            <v>3</v>
          </cell>
          <cell r="I4">
            <v>43219</v>
          </cell>
          <cell r="J4">
            <v>43226</v>
          </cell>
          <cell r="K4">
            <v>43233</v>
          </cell>
          <cell r="L4">
            <v>43240</v>
          </cell>
        </row>
        <row r="5">
          <cell r="C5">
            <v>4</v>
          </cell>
          <cell r="I5">
            <v>43220</v>
          </cell>
          <cell r="J5">
            <v>43227</v>
          </cell>
          <cell r="K5">
            <v>43234</v>
          </cell>
          <cell r="L5">
            <v>43241</v>
          </cell>
        </row>
        <row r="6">
          <cell r="C6">
            <v>5</v>
          </cell>
          <cell r="I6">
            <v>43221</v>
          </cell>
          <cell r="J6">
            <v>43228</v>
          </cell>
          <cell r="K6">
            <v>43235</v>
          </cell>
          <cell r="L6">
            <v>43242</v>
          </cell>
        </row>
        <row r="7">
          <cell r="C7">
            <v>6</v>
          </cell>
          <cell r="I7">
            <v>43222</v>
          </cell>
          <cell r="J7">
            <v>43229</v>
          </cell>
          <cell r="K7">
            <v>43236</v>
          </cell>
          <cell r="L7">
            <v>43243</v>
          </cell>
        </row>
        <row r="8">
          <cell r="C8">
            <v>7</v>
          </cell>
          <cell r="I8">
            <v>43223</v>
          </cell>
          <cell r="J8">
            <v>43230</v>
          </cell>
          <cell r="K8">
            <v>43237</v>
          </cell>
          <cell r="L8">
            <v>43244</v>
          </cell>
        </row>
        <row r="9">
          <cell r="C9">
            <v>8</v>
          </cell>
        </row>
        <row r="10">
          <cell r="B10" t="str">
            <v>پشوو</v>
          </cell>
          <cell r="C10">
            <v>9</v>
          </cell>
        </row>
      </sheetData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rightToLeft="1" tabSelected="1" view="pageBreakPreview" zoomScaleNormal="100" zoomScaleSheetLayoutView="100" zoomScalePageLayoutView="90" workbookViewId="0">
      <selection activeCell="M53" sqref="M53:O53"/>
    </sheetView>
  </sheetViews>
  <sheetFormatPr defaultColWidth="6.42578125" defaultRowHeight="15" x14ac:dyDescent="0.25"/>
  <cols>
    <col min="1" max="1" width="8.7109375" customWidth="1"/>
    <col min="2" max="4" width="5.42578125" customWidth="1"/>
    <col min="5" max="5" width="5.28515625" customWidth="1"/>
    <col min="6" max="6" width="5.5703125" customWidth="1"/>
    <col min="7" max="7" width="4.7109375" customWidth="1"/>
    <col min="8" max="8" width="6.85546875" customWidth="1"/>
    <col min="9" max="9" width="4.42578125" customWidth="1"/>
    <col min="10" max="10" width="8.85546875" customWidth="1"/>
    <col min="11" max="13" width="5.42578125" customWidth="1"/>
    <col min="14" max="14" width="4.85546875" customWidth="1"/>
    <col min="15" max="15" width="5.5703125" customWidth="1"/>
    <col min="16" max="16" width="6" customWidth="1"/>
    <col min="17" max="19" width="7" customWidth="1"/>
    <col min="20" max="20" width="7" hidden="1" customWidth="1"/>
    <col min="21" max="21" width="5.85546875" hidden="1" customWidth="1"/>
  </cols>
  <sheetData>
    <row r="1" spans="1:38" ht="18.75" customHeight="1" x14ac:dyDescent="0.25">
      <c r="A1" s="123" t="s">
        <v>0</v>
      </c>
      <c r="B1" s="123"/>
      <c r="C1" s="123"/>
      <c r="D1" s="123"/>
      <c r="E1" s="123"/>
      <c r="F1" s="123"/>
      <c r="G1" s="1"/>
      <c r="H1" s="1"/>
      <c r="I1" s="1"/>
      <c r="J1" s="1"/>
      <c r="K1" s="2"/>
      <c r="L1" s="1"/>
      <c r="M1" s="124" t="s">
        <v>1</v>
      </c>
      <c r="N1" s="124"/>
      <c r="O1" s="124"/>
      <c r="P1" s="124"/>
      <c r="Q1" s="124"/>
      <c r="R1" s="124"/>
      <c r="S1" s="12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4.25" customHeight="1" x14ac:dyDescent="0.25">
      <c r="A2" s="123" t="s">
        <v>2</v>
      </c>
      <c r="B2" s="123"/>
      <c r="C2" s="123"/>
      <c r="D2" s="123"/>
      <c r="E2" s="123"/>
      <c r="F2" s="123"/>
      <c r="G2" s="1"/>
      <c r="H2" s="1"/>
      <c r="I2" s="1"/>
      <c r="J2" s="1"/>
      <c r="K2" s="2"/>
      <c r="L2" s="1"/>
      <c r="M2" s="125" t="s">
        <v>72</v>
      </c>
      <c r="N2" s="125"/>
      <c r="O2" s="126" t="s">
        <v>3</v>
      </c>
      <c r="P2" s="126"/>
      <c r="Q2" s="6">
        <v>4</v>
      </c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4.25" customHeight="1" x14ac:dyDescent="0.25">
      <c r="A3" s="123" t="s">
        <v>4</v>
      </c>
      <c r="B3" s="123"/>
      <c r="C3" s="123"/>
      <c r="D3" s="123"/>
      <c r="E3" s="123"/>
      <c r="F3" s="123"/>
      <c r="G3" s="1"/>
      <c r="H3" s="1"/>
      <c r="I3" s="1"/>
      <c r="J3" s="1"/>
      <c r="K3" s="2"/>
      <c r="L3" s="1"/>
      <c r="M3" s="123" t="s">
        <v>5</v>
      </c>
      <c r="N3" s="123"/>
      <c r="O3" s="123"/>
      <c r="P3" s="6">
        <v>8</v>
      </c>
      <c r="Q3" s="7"/>
      <c r="R3" s="7"/>
      <c r="S3" s="7"/>
      <c r="T3" s="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4.25" customHeight="1" x14ac:dyDescent="0.25">
      <c r="A4" s="129" t="s">
        <v>6</v>
      </c>
      <c r="B4" s="129"/>
      <c r="C4" s="125" t="s">
        <v>65</v>
      </c>
      <c r="D4" s="125"/>
      <c r="E4" s="125"/>
      <c r="F4" s="125"/>
      <c r="G4" s="1"/>
      <c r="H4" s="1"/>
      <c r="I4" s="1"/>
      <c r="J4" s="1"/>
      <c r="K4" s="2"/>
      <c r="L4" s="1"/>
      <c r="M4" s="123" t="s">
        <v>7</v>
      </c>
      <c r="N4" s="123"/>
      <c r="O4" s="123"/>
      <c r="P4" s="8">
        <v>0</v>
      </c>
      <c r="Q4" s="127"/>
      <c r="R4" s="128"/>
      <c r="S4" s="7"/>
      <c r="T4" s="7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6.5" customHeight="1" thickBot="1" x14ac:dyDescent="0.3">
      <c r="A5" s="129" t="s">
        <v>8</v>
      </c>
      <c r="B5" s="129"/>
      <c r="C5" s="125" t="s">
        <v>64</v>
      </c>
      <c r="D5" s="125"/>
      <c r="E5" s="125"/>
      <c r="F5" s="125"/>
      <c r="G5" s="1"/>
      <c r="H5" s="1"/>
      <c r="I5" s="1"/>
      <c r="J5" s="1"/>
      <c r="K5" s="2"/>
      <c r="L5" s="1"/>
      <c r="M5" s="123" t="s">
        <v>9</v>
      </c>
      <c r="N5" s="123"/>
      <c r="O5" s="123"/>
      <c r="P5" s="9">
        <v>8</v>
      </c>
      <c r="Q5" s="7"/>
      <c r="R5" s="7"/>
      <c r="S5" s="7"/>
      <c r="T5" s="7"/>
      <c r="U5" s="4"/>
      <c r="V5" s="122"/>
      <c r="W5" s="122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1:38" ht="51.75" thickTop="1" thickBot="1" x14ac:dyDescent="0.3">
      <c r="A6" s="10"/>
      <c r="B6" s="11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22</v>
      </c>
      <c r="O6" s="12" t="s">
        <v>23</v>
      </c>
      <c r="P6" s="12" t="s">
        <v>24</v>
      </c>
      <c r="Q6" s="12" t="s">
        <v>25</v>
      </c>
      <c r="R6" s="12" t="s">
        <v>26</v>
      </c>
      <c r="S6" s="12" t="s">
        <v>27</v>
      </c>
      <c r="T6" s="12" t="s">
        <v>26</v>
      </c>
      <c r="U6" s="13" t="s">
        <v>27</v>
      </c>
      <c r="V6" s="71"/>
      <c r="W6" s="71"/>
      <c r="X6" s="71"/>
      <c r="Y6" s="71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38" ht="16.5" thickTop="1" thickBot="1" x14ac:dyDescent="0.3">
      <c r="A7" s="10" t="s">
        <v>28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58"/>
      <c r="T7" s="54"/>
      <c r="U7" s="16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ht="16.5" thickTop="1" thickBot="1" x14ac:dyDescent="0.3">
      <c r="A8" s="10" t="s">
        <v>29</v>
      </c>
      <c r="B8" s="63" t="s">
        <v>70</v>
      </c>
      <c r="C8" s="64"/>
      <c r="D8" s="64"/>
      <c r="E8" s="65"/>
      <c r="F8" s="63"/>
      <c r="G8" s="64"/>
      <c r="H8" s="64"/>
      <c r="I8" s="65"/>
      <c r="J8" s="63"/>
      <c r="K8" s="64"/>
      <c r="L8" s="64"/>
      <c r="M8" s="65"/>
      <c r="N8" s="63" t="s">
        <v>70</v>
      </c>
      <c r="O8" s="64"/>
      <c r="P8" s="64"/>
      <c r="Q8" s="65"/>
      <c r="R8" s="15"/>
      <c r="S8" s="58"/>
      <c r="T8" s="55"/>
      <c r="U8" s="19"/>
      <c r="V8" s="71"/>
      <c r="W8" s="71"/>
      <c r="X8" s="71"/>
      <c r="Y8" s="71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16.5" thickTop="1" thickBot="1" x14ac:dyDescent="0.3">
      <c r="A9" s="53" t="s">
        <v>30</v>
      </c>
      <c r="B9" s="63"/>
      <c r="C9" s="64"/>
      <c r="D9" s="64"/>
      <c r="E9" s="65"/>
      <c r="F9" s="63"/>
      <c r="G9" s="64"/>
      <c r="H9" s="64"/>
      <c r="I9" s="65"/>
      <c r="J9" s="21"/>
      <c r="K9" s="21"/>
      <c r="L9" s="21"/>
      <c r="M9" s="21"/>
      <c r="N9" s="21"/>
      <c r="O9" s="21"/>
      <c r="P9" s="21"/>
      <c r="Q9" s="21"/>
      <c r="R9" s="21"/>
      <c r="S9" s="59"/>
      <c r="T9" s="55"/>
      <c r="U9" s="19"/>
      <c r="V9" s="71"/>
      <c r="W9" s="71"/>
      <c r="X9" s="71"/>
      <c r="Y9" s="71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16.5" thickTop="1" thickBot="1" x14ac:dyDescent="0.3">
      <c r="A10" s="53" t="s">
        <v>31</v>
      </c>
      <c r="B10" s="66" t="s">
        <v>71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21"/>
      <c r="O10" s="21"/>
      <c r="P10" s="21"/>
      <c r="Q10" s="21"/>
      <c r="R10" s="21"/>
      <c r="S10" s="59"/>
      <c r="T10" s="55"/>
      <c r="U10" s="20"/>
      <c r="V10" s="71"/>
      <c r="W10" s="71"/>
      <c r="X10" s="71"/>
      <c r="Y10" s="71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1:38" ht="17.25" thickTop="1" thickBot="1" x14ac:dyDescent="0.3">
      <c r="A11" s="53" t="s">
        <v>32</v>
      </c>
      <c r="B11" s="66" t="s">
        <v>73</v>
      </c>
      <c r="C11" s="67"/>
      <c r="D11" s="67"/>
      <c r="E11" s="67"/>
      <c r="F11" s="67"/>
      <c r="G11" s="68"/>
      <c r="H11" s="21"/>
      <c r="I11" s="21"/>
      <c r="J11" s="66"/>
      <c r="K11" s="67"/>
      <c r="L11" s="67"/>
      <c r="M11" s="68"/>
      <c r="N11" s="21"/>
      <c r="O11" s="21"/>
      <c r="P11" s="21"/>
      <c r="Q11" s="21"/>
      <c r="R11" s="21"/>
      <c r="S11" s="59"/>
      <c r="T11" s="56"/>
      <c r="U11" s="2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7.25" thickTop="1" thickBot="1" x14ac:dyDescent="0.3">
      <c r="A12" s="53" t="s">
        <v>33</v>
      </c>
      <c r="B12" s="66" t="s">
        <v>66</v>
      </c>
      <c r="C12" s="67"/>
      <c r="D12" s="67"/>
      <c r="E12" s="68"/>
      <c r="F12" s="62"/>
      <c r="G12" s="62"/>
      <c r="H12" s="66" t="s">
        <v>66</v>
      </c>
      <c r="I12" s="67"/>
      <c r="J12" s="67"/>
      <c r="K12" s="68"/>
      <c r="L12" s="52"/>
      <c r="M12" s="52"/>
      <c r="N12" s="52"/>
      <c r="O12" s="52"/>
      <c r="P12" s="52"/>
      <c r="Q12" s="52"/>
      <c r="R12" s="52"/>
      <c r="S12" s="20"/>
      <c r="T12" s="57"/>
      <c r="U12" s="23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5.25" customHeight="1" thickTop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60"/>
      <c r="O13" s="60"/>
      <c r="P13" s="60"/>
      <c r="Q13" s="60"/>
      <c r="R13" s="60"/>
      <c r="S13" s="61"/>
      <c r="T13" s="2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6.5" thickTop="1" x14ac:dyDescent="0.25">
      <c r="A14" s="110" t="s">
        <v>34</v>
      </c>
      <c r="B14" s="111"/>
      <c r="C14" s="112"/>
      <c r="D14" s="116" t="s">
        <v>35</v>
      </c>
      <c r="E14" s="111"/>
      <c r="F14" s="116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7"/>
      <c r="T14" s="2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6.5" thickBot="1" x14ac:dyDescent="0.3">
      <c r="A15" s="113"/>
      <c r="B15" s="114"/>
      <c r="C15" s="115"/>
      <c r="D15" s="118" t="s">
        <v>36</v>
      </c>
      <c r="E15" s="119"/>
      <c r="F15" s="118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2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6" customHeight="1" thickTop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27" ht="17.25" thickTop="1" thickBot="1" x14ac:dyDescent="0.3">
      <c r="A17" s="130" t="s">
        <v>37</v>
      </c>
      <c r="B17" s="131"/>
      <c r="C17" s="132"/>
      <c r="D17" s="132"/>
      <c r="E17" s="132"/>
      <c r="F17" s="132"/>
      <c r="G17" s="132"/>
      <c r="H17" s="133"/>
      <c r="I17" s="25"/>
      <c r="J17" s="130" t="s">
        <v>38</v>
      </c>
      <c r="K17" s="131"/>
      <c r="L17" s="132"/>
      <c r="M17" s="132"/>
      <c r="N17" s="132"/>
      <c r="O17" s="132"/>
      <c r="P17" s="132"/>
      <c r="Q17" s="134"/>
      <c r="R17" s="134"/>
      <c r="S17" s="133"/>
      <c r="T17" s="26"/>
      <c r="U17" s="4"/>
      <c r="V17" s="4"/>
      <c r="W17" s="4"/>
      <c r="X17" s="4"/>
      <c r="Y17" s="4"/>
      <c r="Z17" s="4"/>
      <c r="AA17" s="4"/>
    </row>
    <row r="18" spans="1:27" s="30" customFormat="1" ht="39.75" thickTop="1" thickBot="1" x14ac:dyDescent="0.25">
      <c r="A18" s="27" t="s">
        <v>39</v>
      </c>
      <c r="B18" s="135" t="s">
        <v>40</v>
      </c>
      <c r="C18" s="136"/>
      <c r="D18" s="107" t="s">
        <v>41</v>
      </c>
      <c r="E18" s="101"/>
      <c r="F18" s="100" t="s">
        <v>42</v>
      </c>
      <c r="G18" s="101"/>
      <c r="H18" s="28" t="s">
        <v>43</v>
      </c>
      <c r="I18" s="25"/>
      <c r="J18" s="27" t="s">
        <v>39</v>
      </c>
      <c r="K18" s="135" t="s">
        <v>40</v>
      </c>
      <c r="L18" s="136"/>
      <c r="M18" s="107" t="s">
        <v>41</v>
      </c>
      <c r="N18" s="101"/>
      <c r="O18" s="100" t="s">
        <v>42</v>
      </c>
      <c r="P18" s="101"/>
      <c r="Q18" s="28" t="s">
        <v>43</v>
      </c>
      <c r="R18" s="28"/>
      <c r="S18" s="28"/>
      <c r="T18" s="29"/>
    </row>
    <row r="19" spans="1:27" ht="16.5" thickTop="1" x14ac:dyDescent="0.25">
      <c r="A19" s="31" t="s">
        <v>44</v>
      </c>
      <c r="B19" s="89">
        <v>45017</v>
      </c>
      <c r="C19" s="90"/>
      <c r="D19" s="107"/>
      <c r="E19" s="101"/>
      <c r="F19" s="94"/>
      <c r="G19" s="95"/>
      <c r="H19" s="32" t="str">
        <f>IF(D19=[1]Sheet2!B10,"",IF((D19+F19)&lt;&gt;0,(D19+F19), ""))</f>
        <v/>
      </c>
      <c r="I19" s="25"/>
      <c r="J19" s="31" t="s">
        <v>44</v>
      </c>
      <c r="K19" s="89">
        <v>45024</v>
      </c>
      <c r="L19" s="90"/>
      <c r="M19" s="108"/>
      <c r="N19" s="95"/>
      <c r="O19" s="94"/>
      <c r="P19" s="95"/>
      <c r="Q19" s="32"/>
      <c r="R19" s="32"/>
      <c r="S19" s="32"/>
      <c r="T19" s="33"/>
      <c r="U19" s="4"/>
      <c r="V19" s="4"/>
      <c r="W19" s="4"/>
      <c r="X19" s="4"/>
      <c r="Y19" s="4"/>
      <c r="Z19" s="4"/>
      <c r="AA19" s="4"/>
    </row>
    <row r="20" spans="1:27" ht="14.25" customHeight="1" x14ac:dyDescent="0.25">
      <c r="A20" s="31" t="s">
        <v>29</v>
      </c>
      <c r="B20" s="89">
        <v>45018</v>
      </c>
      <c r="C20" s="90"/>
      <c r="D20" s="85"/>
      <c r="E20" s="86"/>
      <c r="F20" s="91">
        <v>4</v>
      </c>
      <c r="G20" s="92"/>
      <c r="H20" s="32">
        <v>4</v>
      </c>
      <c r="I20" s="25"/>
      <c r="J20" s="31" t="s">
        <v>29</v>
      </c>
      <c r="K20" s="89">
        <v>45025</v>
      </c>
      <c r="L20" s="90"/>
      <c r="M20" s="85"/>
      <c r="N20" s="86"/>
      <c r="O20" s="91">
        <v>4</v>
      </c>
      <c r="P20" s="92"/>
      <c r="Q20" s="32">
        <v>4</v>
      </c>
      <c r="R20" s="32"/>
      <c r="S20" s="32"/>
      <c r="T20" s="33"/>
      <c r="U20" s="4"/>
      <c r="V20" s="4"/>
      <c r="W20" s="4"/>
      <c r="X20" s="4"/>
      <c r="Y20" s="4"/>
      <c r="Z20" s="4"/>
      <c r="AA20" s="4"/>
    </row>
    <row r="21" spans="1:27" ht="14.25" customHeight="1" x14ac:dyDescent="0.25">
      <c r="A21" s="31" t="s">
        <v>30</v>
      </c>
      <c r="B21" s="89">
        <v>45019</v>
      </c>
      <c r="C21" s="90"/>
      <c r="D21" s="85"/>
      <c r="E21" s="86"/>
      <c r="F21" s="91"/>
      <c r="G21" s="92"/>
      <c r="H21" s="32"/>
      <c r="I21" s="25"/>
      <c r="J21" s="31" t="s">
        <v>30</v>
      </c>
      <c r="K21" s="89">
        <v>45026</v>
      </c>
      <c r="L21" s="90"/>
      <c r="M21" s="85"/>
      <c r="N21" s="86"/>
      <c r="O21" s="91"/>
      <c r="P21" s="92"/>
      <c r="Q21" s="32"/>
      <c r="R21" s="32"/>
      <c r="S21" s="32"/>
      <c r="T21" s="33"/>
      <c r="U21" s="4"/>
      <c r="V21" s="4"/>
      <c r="W21" s="4"/>
      <c r="X21" s="4"/>
      <c r="Y21" s="4"/>
      <c r="Z21" s="4"/>
      <c r="AA21" s="4"/>
    </row>
    <row r="22" spans="1:27" ht="14.25" customHeight="1" x14ac:dyDescent="0.25">
      <c r="A22" s="31" t="s">
        <v>31</v>
      </c>
      <c r="B22" s="89">
        <v>45020</v>
      </c>
      <c r="C22" s="90"/>
      <c r="D22" s="85"/>
      <c r="E22" s="86"/>
      <c r="F22" s="91"/>
      <c r="G22" s="92"/>
      <c r="H22" s="32" t="str">
        <f>IF(D22=[1]Sheet2!B10,"",IF((D22+F22)&lt;&gt;0,(D22+F22), ""))</f>
        <v/>
      </c>
      <c r="I22" s="25"/>
      <c r="J22" s="31" t="s">
        <v>31</v>
      </c>
      <c r="K22" s="89">
        <v>45027</v>
      </c>
      <c r="L22" s="90"/>
      <c r="M22" s="85"/>
      <c r="N22" s="86"/>
      <c r="O22" s="91"/>
      <c r="P22" s="92"/>
      <c r="Q22" s="32"/>
      <c r="R22" s="32"/>
      <c r="S22" s="32"/>
      <c r="T22" s="33"/>
      <c r="U22" s="4"/>
      <c r="V22" s="4"/>
      <c r="W22" s="4"/>
      <c r="X22" s="4"/>
      <c r="Y22" s="4"/>
      <c r="Z22" s="4"/>
      <c r="AA22" s="4"/>
    </row>
    <row r="23" spans="1:27" ht="14.25" customHeight="1" x14ac:dyDescent="0.25">
      <c r="A23" s="31" t="s">
        <v>32</v>
      </c>
      <c r="B23" s="89">
        <v>45021</v>
      </c>
      <c r="C23" s="90"/>
      <c r="D23" s="85"/>
      <c r="E23" s="86"/>
      <c r="F23" s="91"/>
      <c r="G23" s="92"/>
      <c r="H23" s="32"/>
      <c r="I23" s="25"/>
      <c r="J23" s="31" t="s">
        <v>32</v>
      </c>
      <c r="K23" s="89">
        <v>45028</v>
      </c>
      <c r="L23" s="90"/>
      <c r="M23" s="85"/>
      <c r="N23" s="86"/>
      <c r="O23" s="91"/>
      <c r="P23" s="92"/>
      <c r="Q23" s="32"/>
      <c r="R23" s="32"/>
      <c r="S23" s="32"/>
      <c r="T23" s="33"/>
      <c r="U23" s="4"/>
      <c r="V23" s="4"/>
      <c r="W23" s="4"/>
      <c r="X23" s="4"/>
      <c r="Y23" s="4"/>
      <c r="Z23" s="4"/>
      <c r="AA23" s="4"/>
    </row>
    <row r="24" spans="1:27" ht="14.25" customHeight="1" x14ac:dyDescent="0.25">
      <c r="A24" s="31" t="s">
        <v>33</v>
      </c>
      <c r="B24" s="89">
        <v>45022</v>
      </c>
      <c r="C24" s="90"/>
      <c r="D24" s="85">
        <v>4</v>
      </c>
      <c r="E24" s="86"/>
      <c r="F24" s="91"/>
      <c r="G24" s="92"/>
      <c r="H24" s="32">
        <v>4</v>
      </c>
      <c r="I24" s="25"/>
      <c r="J24" s="31" t="s">
        <v>33</v>
      </c>
      <c r="K24" s="89">
        <v>45029</v>
      </c>
      <c r="L24" s="90"/>
      <c r="M24" s="85">
        <v>4</v>
      </c>
      <c r="N24" s="86"/>
      <c r="O24" s="91"/>
      <c r="P24" s="92"/>
      <c r="Q24" s="32">
        <v>4</v>
      </c>
      <c r="R24" s="32"/>
      <c r="S24" s="32"/>
      <c r="T24" s="33"/>
      <c r="U24" s="4"/>
      <c r="V24" s="4"/>
      <c r="W24" s="4"/>
      <c r="X24" s="4"/>
      <c r="Y24" s="4"/>
      <c r="Z24" s="4"/>
      <c r="AA24" s="4"/>
    </row>
    <row r="25" spans="1:27" ht="23.25" customHeight="1" x14ac:dyDescent="0.25">
      <c r="A25" s="34" t="s">
        <v>45</v>
      </c>
      <c r="B25" s="89"/>
      <c r="C25" s="90"/>
      <c r="D25" s="85">
        <v>3</v>
      </c>
      <c r="E25" s="86"/>
      <c r="F25" s="89"/>
      <c r="G25" s="90"/>
      <c r="H25" s="32">
        <v>3</v>
      </c>
      <c r="I25" s="25"/>
      <c r="J25" s="34" t="s">
        <v>45</v>
      </c>
      <c r="K25" s="89"/>
      <c r="L25" s="90"/>
      <c r="M25" s="85">
        <v>3</v>
      </c>
      <c r="N25" s="86"/>
      <c r="O25" s="89"/>
      <c r="P25" s="90"/>
      <c r="Q25" s="32">
        <v>3</v>
      </c>
      <c r="R25" s="32"/>
      <c r="S25" s="32"/>
      <c r="T25" s="33"/>
      <c r="U25" s="4"/>
      <c r="V25" s="4"/>
      <c r="W25" s="4"/>
      <c r="X25" s="4"/>
      <c r="Y25" s="4"/>
      <c r="Z25" s="4"/>
      <c r="AA25" s="4"/>
    </row>
    <row r="26" spans="1:27" ht="15.75" x14ac:dyDescent="0.25">
      <c r="A26" s="35" t="s">
        <v>46</v>
      </c>
      <c r="B26" s="89"/>
      <c r="C26" s="90"/>
      <c r="D26" s="85">
        <v>3</v>
      </c>
      <c r="E26" s="86"/>
      <c r="F26" s="87"/>
      <c r="G26" s="88"/>
      <c r="H26" s="32">
        <v>6</v>
      </c>
      <c r="I26" s="25"/>
      <c r="J26" s="35" t="s">
        <v>46</v>
      </c>
      <c r="K26" s="89"/>
      <c r="L26" s="90"/>
      <c r="M26" s="85">
        <v>3</v>
      </c>
      <c r="N26" s="86"/>
      <c r="O26" s="87"/>
      <c r="P26" s="88"/>
      <c r="Q26" s="32">
        <v>6</v>
      </c>
      <c r="R26" s="32"/>
      <c r="S26" s="32"/>
      <c r="T26" s="33"/>
      <c r="U26" s="4"/>
      <c r="V26" s="4"/>
      <c r="W26" s="4"/>
      <c r="X26" s="4"/>
      <c r="Y26" s="4"/>
      <c r="Z26" s="4"/>
      <c r="AA26" s="4"/>
    </row>
    <row r="27" spans="1:27" ht="15.75" x14ac:dyDescent="0.25">
      <c r="A27" s="35" t="s">
        <v>47</v>
      </c>
      <c r="B27" s="89"/>
      <c r="C27" s="90"/>
      <c r="D27" s="85"/>
      <c r="E27" s="86"/>
      <c r="F27" s="87"/>
      <c r="G27" s="88"/>
      <c r="H27" s="32"/>
      <c r="I27" s="25"/>
      <c r="J27" s="35" t="s">
        <v>47</v>
      </c>
      <c r="K27" s="89"/>
      <c r="L27" s="90"/>
      <c r="M27" s="85"/>
      <c r="N27" s="86"/>
      <c r="O27" s="87"/>
      <c r="P27" s="88"/>
      <c r="Q27" s="32"/>
      <c r="R27" s="32"/>
      <c r="S27" s="32"/>
      <c r="T27" s="33"/>
      <c r="U27" s="4"/>
      <c r="V27" s="4"/>
      <c r="W27" s="4"/>
      <c r="X27" s="4"/>
      <c r="Y27" s="4"/>
      <c r="Z27" s="4"/>
      <c r="AA27" s="4"/>
    </row>
    <row r="28" spans="1:27" ht="26.25" customHeight="1" x14ac:dyDescent="0.25">
      <c r="A28" s="34" t="s">
        <v>48</v>
      </c>
      <c r="B28" s="89"/>
      <c r="C28" s="90"/>
      <c r="D28" s="85"/>
      <c r="E28" s="86"/>
      <c r="F28" s="87"/>
      <c r="G28" s="88"/>
      <c r="H28" s="32"/>
      <c r="I28" s="25"/>
      <c r="J28" s="34" t="s">
        <v>48</v>
      </c>
      <c r="K28" s="89"/>
      <c r="L28" s="90"/>
      <c r="M28" s="85"/>
      <c r="N28" s="86"/>
      <c r="O28" s="87"/>
      <c r="P28" s="88"/>
      <c r="Q28" s="32"/>
      <c r="R28" s="32"/>
      <c r="S28" s="32"/>
      <c r="T28" s="33"/>
      <c r="U28" s="4"/>
      <c r="V28" s="4"/>
      <c r="W28" s="4"/>
      <c r="X28" s="4"/>
      <c r="Y28" s="4"/>
      <c r="Z28" s="4"/>
      <c r="AA28" s="4"/>
    </row>
    <row r="29" spans="1:27" ht="16.5" thickBot="1" x14ac:dyDescent="0.3">
      <c r="A29" s="77" t="s">
        <v>49</v>
      </c>
      <c r="B29" s="78"/>
      <c r="C29" s="79"/>
      <c r="D29" s="80" t="str">
        <f>"="&amp;"1x"&amp;IF(SUM(D19:D24,F19:F28,D25,D28)&lt;&gt;0,SUM(D19:D24,F19:F28,D25,D28),0)&amp;"+"&amp;"2x"&amp;IF(AND(D26&lt;&gt;0,D26&lt;&gt;[1]Sheet2!B10),D26,0) &amp; "+"&amp; "3x" &amp; IF(AND(D27&lt;&gt;0,D27&lt;&gt;[1]Sheet2!B10),D27,0)</f>
        <v>=1x11+2x3+3x0</v>
      </c>
      <c r="E29" s="81"/>
      <c r="F29" s="81"/>
      <c r="G29" s="82"/>
      <c r="H29" s="36">
        <v>17</v>
      </c>
      <c r="I29" s="25"/>
      <c r="J29" s="102" t="s">
        <v>49</v>
      </c>
      <c r="K29" s="78"/>
      <c r="L29" s="103"/>
      <c r="M29" s="80" t="e">
        <f>"="&amp;"1x"&amp;IF(SUM(M19:M25,O19:O28,M26,#REF!)&lt;&gt;0,SUM(M19:M25,O19:O28,M26,#REF!),0)&amp;"+"&amp;"2x"&amp;IF(AND(M27&lt;&gt;0,M27&lt;&gt;[1]Sheet2!B10),M27,0) &amp; "+"&amp; "3x" &amp; IF(AND(M28&lt;&gt;0,M28&lt;&gt;[1]Sheet2!B10),M28,0)</f>
        <v>#REF!</v>
      </c>
      <c r="N29" s="81"/>
      <c r="O29" s="81"/>
      <c r="P29" s="82"/>
      <c r="Q29" s="36">
        <v>17</v>
      </c>
      <c r="R29" s="36"/>
      <c r="S29" s="36"/>
      <c r="T29" s="37"/>
      <c r="U29" s="4"/>
      <c r="V29" s="4"/>
      <c r="W29" s="4"/>
      <c r="X29" s="4"/>
      <c r="Y29" s="4"/>
      <c r="Z29" s="4"/>
      <c r="AA29" s="4"/>
    </row>
    <row r="30" spans="1:27" ht="9" customHeight="1" thickTop="1" thickBo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4"/>
      <c r="V30" s="4"/>
      <c r="W30" s="4"/>
      <c r="X30" s="4"/>
      <c r="Y30" s="4"/>
      <c r="Z30" s="4"/>
      <c r="AA30" s="4"/>
    </row>
    <row r="31" spans="1:27" ht="17.25" thickTop="1" thickBot="1" x14ac:dyDescent="0.3">
      <c r="A31" s="104" t="s">
        <v>50</v>
      </c>
      <c r="B31" s="105"/>
      <c r="C31" s="105"/>
      <c r="D31" s="105"/>
      <c r="E31" s="105"/>
      <c r="F31" s="105"/>
      <c r="G31" s="105"/>
      <c r="H31" s="106"/>
      <c r="I31" s="25"/>
      <c r="J31" s="104" t="s">
        <v>51</v>
      </c>
      <c r="K31" s="105"/>
      <c r="L31" s="105"/>
      <c r="M31" s="105"/>
      <c r="N31" s="105"/>
      <c r="O31" s="105"/>
      <c r="P31" s="105"/>
      <c r="Q31" s="105"/>
      <c r="R31" s="105"/>
      <c r="S31" s="106"/>
      <c r="T31" s="38"/>
      <c r="U31" s="4"/>
      <c r="V31" s="4"/>
      <c r="W31" s="4"/>
      <c r="X31" s="4"/>
      <c r="Y31" s="4"/>
      <c r="Z31" s="4"/>
      <c r="AA31" s="4"/>
    </row>
    <row r="32" spans="1:27" s="30" customFormat="1" ht="39" thickTop="1" x14ac:dyDescent="0.2">
      <c r="A32" s="39" t="s">
        <v>39</v>
      </c>
      <c r="B32" s="96" t="s">
        <v>40</v>
      </c>
      <c r="C32" s="97"/>
      <c r="D32" s="98" t="s">
        <v>41</v>
      </c>
      <c r="E32" s="99"/>
      <c r="F32" s="100" t="s">
        <v>42</v>
      </c>
      <c r="G32" s="101"/>
      <c r="H32" s="28" t="s">
        <v>43</v>
      </c>
      <c r="I32" s="40"/>
      <c r="J32" s="39" t="s">
        <v>39</v>
      </c>
      <c r="K32" s="96" t="s">
        <v>40</v>
      </c>
      <c r="L32" s="97"/>
      <c r="M32" s="98" t="s">
        <v>41</v>
      </c>
      <c r="N32" s="99"/>
      <c r="O32" s="100" t="s">
        <v>42</v>
      </c>
      <c r="P32" s="101"/>
      <c r="Q32" s="28" t="s">
        <v>43</v>
      </c>
      <c r="R32" s="28"/>
      <c r="S32" s="28"/>
      <c r="T32" s="29"/>
    </row>
    <row r="33" spans="1:20" x14ac:dyDescent="0.25">
      <c r="A33" s="31" t="s">
        <v>44</v>
      </c>
      <c r="B33" s="89">
        <v>45031</v>
      </c>
      <c r="C33" s="90"/>
      <c r="D33" s="93"/>
      <c r="E33" s="86"/>
      <c r="F33" s="94"/>
      <c r="G33" s="95"/>
      <c r="H33" s="32"/>
      <c r="I33" s="41"/>
      <c r="J33" s="31" t="s">
        <v>44</v>
      </c>
      <c r="K33" s="83"/>
      <c r="L33" s="84"/>
      <c r="M33" s="93"/>
      <c r="N33" s="86"/>
      <c r="O33" s="94"/>
      <c r="P33" s="95"/>
      <c r="Q33" s="32"/>
      <c r="R33" s="32"/>
      <c r="S33" s="32" t="str">
        <f>IF(M33=[1]Sheet2!B10,"",IF((M33+O33)&lt;&gt;0,(M33+O33), ""))</f>
        <v/>
      </c>
      <c r="T33" s="33"/>
    </row>
    <row r="34" spans="1:20" ht="15" customHeight="1" x14ac:dyDescent="0.25">
      <c r="A34" s="31" t="s">
        <v>29</v>
      </c>
      <c r="B34" s="89">
        <v>45032</v>
      </c>
      <c r="C34" s="90"/>
      <c r="D34" s="85"/>
      <c r="E34" s="86"/>
      <c r="F34" s="91">
        <v>4</v>
      </c>
      <c r="G34" s="92"/>
      <c r="H34" s="32">
        <v>4</v>
      </c>
      <c r="I34" s="25"/>
      <c r="J34" s="31" t="s">
        <v>29</v>
      </c>
      <c r="K34" s="83"/>
      <c r="L34" s="84"/>
      <c r="M34" s="85"/>
      <c r="N34" s="86"/>
      <c r="O34" s="91"/>
      <c r="P34" s="92"/>
      <c r="Q34" s="32"/>
      <c r="R34" s="32"/>
      <c r="S34" s="32"/>
      <c r="T34" s="33"/>
    </row>
    <row r="35" spans="1:20" ht="15" customHeight="1" x14ac:dyDescent="0.25">
      <c r="A35" s="31" t="s">
        <v>30</v>
      </c>
      <c r="B35" s="89">
        <v>45033</v>
      </c>
      <c r="C35" s="90"/>
      <c r="D35" s="85"/>
      <c r="E35" s="86"/>
      <c r="F35" s="91"/>
      <c r="G35" s="92"/>
      <c r="H35" s="32"/>
      <c r="I35" s="25"/>
      <c r="J35" s="31" t="s">
        <v>30</v>
      </c>
      <c r="K35" s="83"/>
      <c r="L35" s="84"/>
      <c r="M35" s="85"/>
      <c r="N35" s="86"/>
      <c r="O35" s="91"/>
      <c r="P35" s="92"/>
      <c r="Q35" s="32"/>
      <c r="R35" s="32"/>
      <c r="S35" s="32"/>
      <c r="T35" s="33"/>
    </row>
    <row r="36" spans="1:20" ht="15" customHeight="1" x14ac:dyDescent="0.25">
      <c r="A36" s="31" t="s">
        <v>31</v>
      </c>
      <c r="B36" s="89">
        <v>45034</v>
      </c>
      <c r="C36" s="90"/>
      <c r="D36" s="85"/>
      <c r="E36" s="86"/>
      <c r="F36" s="91"/>
      <c r="G36" s="92"/>
      <c r="H36" s="32" t="e">
        <f>IF(D36=[1]Sheet2!B24,"",IF((D36+F36)&lt;&gt;0,(D36+F36), ""))</f>
        <v>#REF!</v>
      </c>
      <c r="I36" s="25"/>
      <c r="J36" s="31" t="s">
        <v>31</v>
      </c>
      <c r="K36" s="83"/>
      <c r="L36" s="84"/>
      <c r="M36" s="85"/>
      <c r="N36" s="86"/>
      <c r="O36" s="91"/>
      <c r="P36" s="92"/>
      <c r="Q36" s="32"/>
      <c r="R36" s="32"/>
      <c r="S36" s="32" t="str">
        <f>IF(M36=[1]Sheet2!B10,"",IF((M36+O36)&lt;&gt;0,(M36+O36), ""))</f>
        <v/>
      </c>
      <c r="T36" s="33"/>
    </row>
    <row r="37" spans="1:20" ht="15" customHeight="1" x14ac:dyDescent="0.25">
      <c r="A37" s="31" t="s">
        <v>32</v>
      </c>
      <c r="B37" s="89">
        <v>45035</v>
      </c>
      <c r="C37" s="90"/>
      <c r="D37" s="85"/>
      <c r="E37" s="86"/>
      <c r="F37" s="91"/>
      <c r="G37" s="92"/>
      <c r="H37" s="32"/>
      <c r="I37" s="25"/>
      <c r="J37" s="31" t="s">
        <v>32</v>
      </c>
      <c r="K37" s="83"/>
      <c r="L37" s="84"/>
      <c r="M37" s="85"/>
      <c r="N37" s="86"/>
      <c r="O37" s="91"/>
      <c r="P37" s="92"/>
      <c r="Q37" s="32"/>
      <c r="R37" s="32"/>
      <c r="S37" s="32"/>
      <c r="T37" s="33"/>
    </row>
    <row r="38" spans="1:20" ht="15" customHeight="1" x14ac:dyDescent="0.25">
      <c r="A38" s="31" t="s">
        <v>33</v>
      </c>
      <c r="B38" s="89">
        <v>45036</v>
      </c>
      <c r="C38" s="90"/>
      <c r="D38" s="85">
        <v>4</v>
      </c>
      <c r="E38" s="86"/>
      <c r="F38" s="91"/>
      <c r="G38" s="92"/>
      <c r="H38" s="32">
        <v>4</v>
      </c>
      <c r="I38" s="25"/>
      <c r="J38" s="31" t="s">
        <v>33</v>
      </c>
      <c r="K38" s="83"/>
      <c r="L38" s="84"/>
      <c r="M38" s="85"/>
      <c r="N38" s="86"/>
      <c r="O38" s="91"/>
      <c r="P38" s="92"/>
      <c r="Q38" s="32"/>
      <c r="R38" s="32"/>
      <c r="S38" s="32"/>
      <c r="T38" s="33"/>
    </row>
    <row r="39" spans="1:20" ht="21.75" customHeight="1" x14ac:dyDescent="0.25">
      <c r="A39" s="34" t="s">
        <v>45</v>
      </c>
      <c r="B39" s="83"/>
      <c r="C39" s="84"/>
      <c r="D39" s="85">
        <v>3</v>
      </c>
      <c r="E39" s="86"/>
      <c r="F39" s="89"/>
      <c r="G39" s="90"/>
      <c r="H39" s="32">
        <v>3</v>
      </c>
      <c r="I39" s="25"/>
      <c r="J39" s="34" t="s">
        <v>45</v>
      </c>
      <c r="K39" s="83"/>
      <c r="L39" s="84"/>
      <c r="M39" s="85"/>
      <c r="N39" s="86"/>
      <c r="O39" s="89"/>
      <c r="P39" s="90"/>
      <c r="Q39" s="32"/>
      <c r="R39" s="32"/>
      <c r="S39" s="32"/>
      <c r="T39" s="33"/>
    </row>
    <row r="40" spans="1:20" x14ac:dyDescent="0.25">
      <c r="A40" s="35" t="s">
        <v>46</v>
      </c>
      <c r="B40" s="83"/>
      <c r="C40" s="84"/>
      <c r="D40" s="85">
        <v>3</v>
      </c>
      <c r="E40" s="86"/>
      <c r="F40" s="87"/>
      <c r="G40" s="88"/>
      <c r="H40" s="32">
        <v>6</v>
      </c>
      <c r="I40" s="25"/>
      <c r="J40" s="35" t="s">
        <v>46</v>
      </c>
      <c r="K40" s="83"/>
      <c r="L40" s="84"/>
      <c r="M40" s="85"/>
      <c r="N40" s="86"/>
      <c r="O40" s="87"/>
      <c r="P40" s="88"/>
      <c r="Q40" s="32"/>
      <c r="R40" s="32"/>
      <c r="S40" s="32"/>
      <c r="T40" s="33"/>
    </row>
    <row r="41" spans="1:20" x14ac:dyDescent="0.25">
      <c r="A41" s="35" t="s">
        <v>47</v>
      </c>
      <c r="B41" s="83"/>
      <c r="C41" s="84"/>
      <c r="D41" s="85"/>
      <c r="E41" s="86"/>
      <c r="F41" s="87"/>
      <c r="G41" s="88"/>
      <c r="H41" s="32"/>
      <c r="I41" s="25"/>
      <c r="J41" s="35" t="s">
        <v>47</v>
      </c>
      <c r="K41" s="83"/>
      <c r="L41" s="84"/>
      <c r="M41" s="85"/>
      <c r="N41" s="86"/>
      <c r="O41" s="87"/>
      <c r="P41" s="88"/>
      <c r="Q41" s="32"/>
      <c r="R41" s="32"/>
      <c r="S41" s="32"/>
      <c r="T41" s="33"/>
    </row>
    <row r="42" spans="1:20" ht="21.75" customHeight="1" x14ac:dyDescent="0.25">
      <c r="A42" s="34" t="s">
        <v>48</v>
      </c>
      <c r="B42" s="83"/>
      <c r="C42" s="84"/>
      <c r="D42" s="85"/>
      <c r="E42" s="86"/>
      <c r="F42" s="87"/>
      <c r="G42" s="88"/>
      <c r="H42" s="32"/>
      <c r="I42" s="25"/>
      <c r="J42" s="34" t="s">
        <v>48</v>
      </c>
      <c r="K42" s="83"/>
      <c r="L42" s="84"/>
      <c r="M42" s="85"/>
      <c r="N42" s="86"/>
      <c r="O42" s="87"/>
      <c r="P42" s="88"/>
      <c r="Q42" s="32"/>
      <c r="R42" s="32"/>
      <c r="S42" s="32"/>
      <c r="T42" s="33"/>
    </row>
    <row r="43" spans="1:20" ht="15.75" thickBot="1" x14ac:dyDescent="0.3">
      <c r="A43" s="77" t="s">
        <v>49</v>
      </c>
      <c r="B43" s="78"/>
      <c r="C43" s="79"/>
      <c r="D43" s="80" t="str">
        <f>"="&amp;"1x"&amp;IF(SUM(D33:D38,F33:F42,D39,D42)&lt;&gt;0,SUM(D33:D38,F33:F42,D39,D42),0)&amp;"+"&amp;"2x"&amp;IF(AND(D40&lt;&gt;0,D40&lt;&gt;[1]Sheet2!B10),D40,0) &amp; "+"&amp; "3x" &amp; IF(AND(D41&lt;&gt;0,D41&lt;&gt;[1]Sheet2!B10),D41,0)</f>
        <v>=1x11+2x3+3x0</v>
      </c>
      <c r="E43" s="81"/>
      <c r="F43" s="81"/>
      <c r="G43" s="82"/>
      <c r="H43" s="36">
        <v>17</v>
      </c>
      <c r="I43" s="25"/>
      <c r="J43" s="77" t="s">
        <v>49</v>
      </c>
      <c r="K43" s="78"/>
      <c r="L43" s="79"/>
      <c r="M43" s="80" t="str">
        <f>"="&amp;"1x"&amp;IF(SUM(M33:M38,O33:O42,M39,M42)&lt;&gt;0,SUM(M33:M38,O33:O42,M39,M42),0)&amp;"+"&amp;"2x"&amp;IF(AND(M40&lt;&gt;0,M40&lt;&gt;[1]Sheet2!B10),M40,0) &amp; "+"&amp; "3x" &amp; IF(AND(M41&lt;&gt;0,M41&lt;&gt;[1]Sheet2!B10),M41,0)</f>
        <v>=1x0+2x0+3x0</v>
      </c>
      <c r="N43" s="81"/>
      <c r="O43" s="81"/>
      <c r="P43" s="82"/>
      <c r="Q43" s="36"/>
      <c r="R43" s="36"/>
      <c r="S43" s="36"/>
      <c r="T43" s="37"/>
    </row>
    <row r="44" spans="1:20" ht="9.75" customHeight="1" thickTop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.75" thickBot="1" x14ac:dyDescent="0.3">
      <c r="A45" s="72" t="str">
        <f>"کۆی گشتی کاتژمێرەکان : [51] کاتژمێر"</f>
        <v>کۆی گشتی کاتژمێرەکان : [51] کاتژمێر</v>
      </c>
      <c r="B45" s="72"/>
      <c r="C45" s="72"/>
      <c r="D45" s="72"/>
      <c r="E45" s="72"/>
      <c r="F45" s="72"/>
      <c r="G45" s="72"/>
      <c r="H45" s="42"/>
      <c r="I45" s="72" t="str">
        <f>"کۆی کاتژمێرەکانی زێدەکی :[27] کاتژمێر"</f>
        <v>کۆی کاتژمێرەکانی زێدەکی :[27] کاتژمێر</v>
      </c>
      <c r="J45" s="72"/>
      <c r="K45" s="72"/>
      <c r="L45" s="72"/>
      <c r="M45" s="72"/>
      <c r="N45" s="72"/>
      <c r="O45" s="72"/>
      <c r="P45" s="42"/>
      <c r="Q45" s="42"/>
      <c r="R45" s="42"/>
      <c r="S45" s="42"/>
      <c r="T45" s="42"/>
    </row>
    <row r="46" spans="1:20" ht="16.5" thickTop="1" thickBot="1" x14ac:dyDescent="0.3">
      <c r="A46" s="72" t="str">
        <f>"کۆی کاتژمێرەکانی نیساب :[24] کاتژمێر"</f>
        <v>کۆی کاتژمێرەکانی نیساب :[24] کاتژمێر</v>
      </c>
      <c r="B46" s="72"/>
      <c r="C46" s="72"/>
      <c r="D46" s="72"/>
      <c r="E46" s="72"/>
      <c r="F46" s="72"/>
      <c r="G46" s="72"/>
      <c r="H46" s="42"/>
      <c r="I46" s="73" t="s">
        <v>52</v>
      </c>
      <c r="J46" s="73"/>
      <c r="K46" s="73"/>
      <c r="L46" s="74">
        <v>6500</v>
      </c>
      <c r="M46" s="74"/>
      <c r="N46" s="43" t="s">
        <v>53</v>
      </c>
      <c r="O46" s="42"/>
      <c r="P46" s="42"/>
      <c r="Q46" s="42"/>
      <c r="R46" s="42"/>
      <c r="S46" s="42"/>
      <c r="T46" s="42"/>
    </row>
    <row r="47" spans="1:20" ht="17.25" thickTop="1" thickBot="1" x14ac:dyDescent="0.3">
      <c r="A47" s="7"/>
      <c r="B47" s="7"/>
      <c r="C47" s="7"/>
      <c r="D47" s="7"/>
      <c r="E47" s="7"/>
      <c r="F47" s="7"/>
      <c r="G47" s="7"/>
      <c r="H47" s="42"/>
      <c r="I47" s="75" t="s">
        <v>54</v>
      </c>
      <c r="J47" s="75"/>
      <c r="K47" s="75"/>
      <c r="L47" s="76">
        <v>175500</v>
      </c>
      <c r="M47" s="76"/>
      <c r="N47" s="43" t="s">
        <v>53</v>
      </c>
      <c r="O47" s="42"/>
      <c r="P47" s="42"/>
      <c r="Q47" s="42"/>
      <c r="R47" s="42"/>
      <c r="S47" s="42"/>
      <c r="T47" s="42"/>
    </row>
    <row r="48" spans="1:20" ht="44.25" customHeight="1" thickTop="1" x14ac:dyDescent="0.25">
      <c r="A48" s="7"/>
      <c r="B48" s="7"/>
      <c r="C48" s="7"/>
      <c r="D48" s="7"/>
      <c r="E48" s="7"/>
      <c r="F48" s="7"/>
      <c r="G48" s="7"/>
      <c r="H48" s="42"/>
      <c r="I48" s="44"/>
      <c r="J48" s="44"/>
      <c r="K48" s="44"/>
      <c r="L48" s="45"/>
      <c r="M48" s="46"/>
      <c r="N48" s="42"/>
      <c r="O48" s="42"/>
      <c r="P48" s="42"/>
      <c r="Q48" s="42"/>
      <c r="R48" s="42"/>
      <c r="S48" s="42"/>
      <c r="T48" s="42"/>
    </row>
    <row r="49" spans="1:20" ht="15.75" x14ac:dyDescent="0.25">
      <c r="A49" s="69"/>
      <c r="B49" s="69"/>
      <c r="C49" s="69"/>
      <c r="D49" s="47"/>
      <c r="E49" s="48"/>
      <c r="F49" s="48"/>
      <c r="G49" s="70" t="s">
        <v>55</v>
      </c>
      <c r="H49" s="70"/>
      <c r="I49" s="70"/>
      <c r="J49" s="70"/>
      <c r="K49" s="4"/>
      <c r="L49" s="4"/>
      <c r="M49" s="71" t="s">
        <v>56</v>
      </c>
      <c r="N49" s="71"/>
      <c r="O49" s="71"/>
      <c r="P49" s="4"/>
      <c r="Q49" s="4"/>
      <c r="R49" s="4"/>
      <c r="S49" s="4"/>
      <c r="T49" s="4"/>
    </row>
    <row r="50" spans="1:20" ht="15.75" x14ac:dyDescent="0.25">
      <c r="A50" s="69"/>
      <c r="B50" s="69"/>
      <c r="C50" s="69"/>
      <c r="D50" s="47"/>
      <c r="E50" s="48"/>
      <c r="F50" s="48"/>
      <c r="G50" s="70" t="s">
        <v>57</v>
      </c>
      <c r="H50" s="70"/>
      <c r="I50" s="70"/>
      <c r="J50" s="70"/>
      <c r="K50" s="4"/>
      <c r="L50" s="4"/>
      <c r="M50" s="71" t="s">
        <v>58</v>
      </c>
      <c r="N50" s="71"/>
      <c r="O50" s="71"/>
      <c r="P50" s="4"/>
      <c r="Q50" s="4"/>
      <c r="R50" s="4"/>
      <c r="S50" s="4"/>
      <c r="T50" s="4"/>
    </row>
    <row r="51" spans="1:20" ht="57.75" customHeight="1" x14ac:dyDescent="0.25">
      <c r="A51" s="69"/>
      <c r="B51" s="137"/>
      <c r="C51" s="137"/>
      <c r="D51" s="137"/>
      <c r="E51" s="49"/>
      <c r="F51" s="49"/>
      <c r="G51" s="49"/>
      <c r="H51" s="49"/>
      <c r="I51" s="4"/>
      <c r="J51" s="17"/>
      <c r="K51" s="17"/>
      <c r="L51" s="17"/>
      <c r="M51" s="17"/>
      <c r="N51" s="17"/>
      <c r="O51" s="50"/>
      <c r="P51" s="4"/>
      <c r="Q51" s="4"/>
      <c r="R51" s="4"/>
      <c r="S51" s="4"/>
      <c r="T51" s="4"/>
    </row>
    <row r="52" spans="1:20" ht="14.25" customHeight="1" x14ac:dyDescent="0.25">
      <c r="A52" s="69" t="str">
        <f>C4</f>
        <v>د. دیــار صلاح الدین علی</v>
      </c>
      <c r="B52" s="69"/>
      <c r="C52" s="69"/>
      <c r="D52" s="47"/>
      <c r="E52" s="48"/>
      <c r="F52" s="48"/>
      <c r="G52" s="70" t="s">
        <v>63</v>
      </c>
      <c r="H52" s="70"/>
      <c r="I52" s="70"/>
      <c r="J52" s="70"/>
      <c r="K52" s="50"/>
      <c r="L52" s="50"/>
      <c r="M52" s="71" t="s">
        <v>74</v>
      </c>
      <c r="N52" s="71"/>
      <c r="O52" s="71"/>
      <c r="P52" s="4"/>
      <c r="Q52" s="4"/>
      <c r="R52" s="4"/>
      <c r="S52" s="4"/>
      <c r="T52" s="4"/>
    </row>
    <row r="53" spans="1:20" ht="14.25" customHeight="1" x14ac:dyDescent="0.25">
      <c r="A53" s="69" t="s">
        <v>60</v>
      </c>
      <c r="B53" s="69"/>
      <c r="C53" s="69"/>
      <c r="D53" s="47"/>
      <c r="E53" s="48"/>
      <c r="F53" s="48"/>
      <c r="G53" s="70" t="s">
        <v>61</v>
      </c>
      <c r="H53" s="70"/>
      <c r="I53" s="70"/>
      <c r="J53" s="70"/>
      <c r="K53" s="50"/>
      <c r="L53" s="50"/>
      <c r="M53" s="71" t="s">
        <v>62</v>
      </c>
      <c r="N53" s="71"/>
      <c r="O53" s="71"/>
      <c r="P53" s="4"/>
      <c r="Q53" s="4"/>
      <c r="R53" s="4"/>
      <c r="S53" s="4"/>
      <c r="T53" s="4"/>
    </row>
    <row r="54" spans="1:20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1:20" ht="15.75" hidden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</sheetData>
  <mergeCells count="234">
    <mergeCell ref="F9:I9"/>
    <mergeCell ref="B12:E12"/>
    <mergeCell ref="H12:K12"/>
    <mergeCell ref="A51:D51"/>
    <mergeCell ref="M22:N22"/>
    <mergeCell ref="O22:P22"/>
    <mergeCell ref="M23:N23"/>
    <mergeCell ref="O23:P23"/>
    <mergeCell ref="M24:N24"/>
    <mergeCell ref="O24:P24"/>
    <mergeCell ref="M25:N25"/>
    <mergeCell ref="O25:P25"/>
    <mergeCell ref="M26:N26"/>
    <mergeCell ref="O26:P26"/>
    <mergeCell ref="B22:C22"/>
    <mergeCell ref="D22:E22"/>
    <mergeCell ref="F22:G22"/>
    <mergeCell ref="K22:L22"/>
    <mergeCell ref="B24:C24"/>
    <mergeCell ref="D24:E24"/>
    <mergeCell ref="F24:G24"/>
    <mergeCell ref="K24:L24"/>
    <mergeCell ref="B23:C23"/>
    <mergeCell ref="D23:E23"/>
    <mergeCell ref="F23:G23"/>
    <mergeCell ref="K23:L23"/>
    <mergeCell ref="B25:C25"/>
    <mergeCell ref="A4:B4"/>
    <mergeCell ref="C4:F4"/>
    <mergeCell ref="M4:O4"/>
    <mergeCell ref="A5:B5"/>
    <mergeCell ref="C5:F5"/>
    <mergeCell ref="M5:O5"/>
    <mergeCell ref="A17:H17"/>
    <mergeCell ref="J17:S17"/>
    <mergeCell ref="B18:C18"/>
    <mergeCell ref="D18:E18"/>
    <mergeCell ref="F18:G18"/>
    <mergeCell ref="K18:L18"/>
    <mergeCell ref="M18:N18"/>
    <mergeCell ref="O18:P18"/>
    <mergeCell ref="B20:C20"/>
    <mergeCell ref="D20:E20"/>
    <mergeCell ref="F20:G20"/>
    <mergeCell ref="K20:L20"/>
    <mergeCell ref="M21:N21"/>
    <mergeCell ref="O21:P21"/>
    <mergeCell ref="B19:C19"/>
    <mergeCell ref="A1:F1"/>
    <mergeCell ref="M1:S1"/>
    <mergeCell ref="A2:F2"/>
    <mergeCell ref="M2:N2"/>
    <mergeCell ref="O2:P2"/>
    <mergeCell ref="A3:F3"/>
    <mergeCell ref="M3:O3"/>
    <mergeCell ref="Q4:R4"/>
    <mergeCell ref="AI5:AJ5"/>
    <mergeCell ref="AK5:AL5"/>
    <mergeCell ref="V6:W6"/>
    <mergeCell ref="X6:Y6"/>
    <mergeCell ref="Z6:AA6"/>
    <mergeCell ref="AB6:AD6"/>
    <mergeCell ref="AE6:AF6"/>
    <mergeCell ref="AG6:AH6"/>
    <mergeCell ref="AI6:AJ6"/>
    <mergeCell ref="AK6:AL6"/>
    <mergeCell ref="V5:W5"/>
    <mergeCell ref="X5:Y5"/>
    <mergeCell ref="Z5:AA5"/>
    <mergeCell ref="AB5:AD5"/>
    <mergeCell ref="AE5:AF5"/>
    <mergeCell ref="AG5:AH5"/>
    <mergeCell ref="AI8:AJ8"/>
    <mergeCell ref="AK8:AL8"/>
    <mergeCell ref="V9:W9"/>
    <mergeCell ref="X9:Y9"/>
    <mergeCell ref="Z9:AA9"/>
    <mergeCell ref="AB9:AD9"/>
    <mergeCell ref="AE9:AF9"/>
    <mergeCell ref="AG9:AH9"/>
    <mergeCell ref="AI9:AJ9"/>
    <mergeCell ref="AK9:AL9"/>
    <mergeCell ref="V8:W8"/>
    <mergeCell ref="X8:Y8"/>
    <mergeCell ref="Z8:AA8"/>
    <mergeCell ref="AB8:AD8"/>
    <mergeCell ref="AE8:AF8"/>
    <mergeCell ref="AG8:AH8"/>
    <mergeCell ref="AK10:AL10"/>
    <mergeCell ref="A14:C15"/>
    <mergeCell ref="D14:E14"/>
    <mergeCell ref="F14:S14"/>
    <mergeCell ref="D15:E15"/>
    <mergeCell ref="F15:S15"/>
    <mergeCell ref="V10:W10"/>
    <mergeCell ref="X10:Y10"/>
    <mergeCell ref="Z10:AA10"/>
    <mergeCell ref="AB10:AD10"/>
    <mergeCell ref="AE10:AF10"/>
    <mergeCell ref="AG10:AH10"/>
    <mergeCell ref="J11:M11"/>
    <mergeCell ref="AI10:AJ10"/>
    <mergeCell ref="B11:G11"/>
    <mergeCell ref="D19:E19"/>
    <mergeCell ref="F19:G19"/>
    <mergeCell ref="K19:L19"/>
    <mergeCell ref="M19:N19"/>
    <mergeCell ref="O19:P19"/>
    <mergeCell ref="B21:C21"/>
    <mergeCell ref="D21:E21"/>
    <mergeCell ref="F21:G21"/>
    <mergeCell ref="K21:L21"/>
    <mergeCell ref="M20:N20"/>
    <mergeCell ref="O20:P20"/>
    <mergeCell ref="D25:E25"/>
    <mergeCell ref="F25:G25"/>
    <mergeCell ref="K25:L25"/>
    <mergeCell ref="B28:C28"/>
    <mergeCell ref="D28:E28"/>
    <mergeCell ref="F28:G28"/>
    <mergeCell ref="K28:L28"/>
    <mergeCell ref="B27:C27"/>
    <mergeCell ref="D27:E27"/>
    <mergeCell ref="F27:G27"/>
    <mergeCell ref="K27:L27"/>
    <mergeCell ref="A29:C29"/>
    <mergeCell ref="D29:G29"/>
    <mergeCell ref="J29:L29"/>
    <mergeCell ref="M29:P29"/>
    <mergeCell ref="A31:H31"/>
    <mergeCell ref="J31:S31"/>
    <mergeCell ref="B26:C26"/>
    <mergeCell ref="D26:E26"/>
    <mergeCell ref="F26:G26"/>
    <mergeCell ref="K26:L26"/>
    <mergeCell ref="M27:N27"/>
    <mergeCell ref="O27:P27"/>
    <mergeCell ref="M28:N28"/>
    <mergeCell ref="O28:P28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8:E8"/>
    <mergeCell ref="F8:I8"/>
    <mergeCell ref="J8:M8"/>
    <mergeCell ref="N8:Q8"/>
    <mergeCell ref="B9:E9"/>
    <mergeCell ref="B10:M10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</mergeCells>
  <phoneticPr fontId="14" type="noConversion"/>
  <dataValidations count="6">
    <dataValidation type="list" allowBlank="1" showInputMessage="1" showErrorMessage="1" sqref="K39:L42" xr:uid="{00000000-0002-0000-0000-000000000000}">
      <formula1>list4</formula1>
    </dataValidation>
    <dataValidation type="list" showInputMessage="1" showErrorMessage="1" sqref="F19:G19 F33:G33 O19:P19" xr:uid="{00000000-0002-0000-0000-000001000000}">
      <formula1>Lecc</formula1>
    </dataValidation>
    <dataValidation type="list" allowBlank="1" showInputMessage="1" showErrorMessage="1" sqref="B39:C42" xr:uid="{00000000-0002-0000-0000-000002000000}">
      <formula1>list3</formula1>
    </dataValidation>
    <dataValidation type="list" allowBlank="1" showInputMessage="1" showErrorMessage="1" sqref="K25:L28" xr:uid="{00000000-0002-0000-0000-000003000000}">
      <formula1>list2</formula1>
    </dataValidation>
    <dataValidation type="list" allowBlank="1" showInputMessage="1" showErrorMessage="1" sqref="B25:B28 C25 C28 F25:G25 O25:P25 O39:P39 F39:G39" xr:uid="{00000000-0002-0000-0000-000004000000}">
      <formula1>list1</formula1>
    </dataValidation>
    <dataValidation type="list" allowBlank="1" showInputMessage="1" showErrorMessage="1" sqref="F26:F28 O35:O38 F40:F42 O40:O42 H19:H28 F20:F24 O20:O24 O33:Q33 Q35:Q42 O26:O28 R33:T42 Q19:T28 H33:H42 F34:F38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rowBreaks count="1" manualBreakCount="1">
    <brk id="55" max="1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9BF60F04-4D37-4795-8CF1-E1C03FC4A504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82" id="{0CCC180F-21E0-49DF-9103-C5AE10FDF611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80" id="{B9245917-9302-4668-9626-B0E3B2DFB513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78" id="{2EB88E19-8388-4A9A-A9BA-132D8C193CB6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69" id="{32D394F0-E8DB-4EA5-957C-A1321A513BD9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310" id="{FAF4894A-8DFE-4E92-AD38-8060E9C61062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F26:F28</xm:sqref>
        </x14:conditionalFormatting>
        <x14:conditionalFormatting xmlns:xm="http://schemas.microsoft.com/office/excel/2006/main">
          <x14:cfRule type="expression" priority="101" id="{AF869C1E-80FE-4596-8A4D-BCDA19D3742D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F41:F42</xm:sqref>
        </x14:conditionalFormatting>
        <x14:conditionalFormatting xmlns:xm="http://schemas.microsoft.com/office/excel/2006/main">
          <x14:cfRule type="expression" priority="377" id="{123E1400-ABA2-4540-87D9-AD1D5103C1DD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F19:G19</xm:sqref>
        </x14:conditionalFormatting>
        <x14:conditionalFormatting xmlns:xm="http://schemas.microsoft.com/office/excel/2006/main">
          <x14:cfRule type="expression" priority="383" stopIfTrue="1" id="{49AFF7F2-21E5-4A75-887D-A48DEBBA64B4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F20:G20</xm:sqref>
        </x14:conditionalFormatting>
        <x14:conditionalFormatting xmlns:xm="http://schemas.microsoft.com/office/excel/2006/main">
          <x14:cfRule type="expression" priority="384" stopIfTrue="1" id="{B8FA01E1-4B69-4528-B30E-B49F298C09AF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F21:G21</xm:sqref>
        </x14:conditionalFormatting>
        <x14:conditionalFormatting xmlns:xm="http://schemas.microsoft.com/office/excel/2006/main">
          <x14:cfRule type="expression" priority="381" id="{40E96E1C-7B9D-43D8-9A44-984F01DE474C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F22:G22</xm:sqref>
        </x14:conditionalFormatting>
        <x14:conditionalFormatting xmlns:xm="http://schemas.microsoft.com/office/excel/2006/main">
          <x14:cfRule type="expression" priority="379" id="{43C53946-4CEC-4676-A806-21173124FAF0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370" id="{BBC59502-1E82-40B3-B49F-76DA0A55B575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311" id="{4C0CBE34-E0F6-4D2E-97D8-EB1722E7B929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F26:G28</xm:sqref>
        </x14:conditionalFormatting>
        <x14:conditionalFormatting xmlns:xm="http://schemas.microsoft.com/office/excel/2006/main">
          <x14:cfRule type="expression" priority="274" id="{C010502C-B2FA-4ABC-BEC4-0A3BAAF96C0E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102" id="{92934702-BE93-410D-B9CD-5B9DCD62EA61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F41:G42</xm:sqref>
        </x14:conditionalFormatting>
        <x14:conditionalFormatting xmlns:xm="http://schemas.microsoft.com/office/excel/2006/main">
          <x14:cfRule type="expression" priority="376" id="{D06D56B2-E967-43B3-ABF5-D9EAEF594D60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4" id="{876A8B86-3AAB-420D-86E8-39191557E78F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73" id="{EAF8553D-DECF-4738-88A3-EFF93E97753A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72" id="{ED6F8002-7B17-4184-9F6D-100B117E51DE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71" id="{E15D3249-469E-4FA3-94A4-AD1A12A89F02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68" id="{F30970C3-E204-486F-8680-6F8765097342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66" id="{5DB5A0FF-DB5A-421D-BFB3-70E43A42FE5D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64" id="{44700F18-1FF0-4059-B242-4B82971870D2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62" id="{DF84706F-3C61-4AD5-8706-94B85CA3438C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59" id="{EADA6F20-1FA6-432E-8A7C-6AC0AA312134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75" id="{AA94867E-22C4-40CA-8DD3-788155BA7A22}">
            <xm:f>$D$33='\Users\Dubai\Downloads\[كليشه‌ى-وانه‌ى-زيدmedia-2019.xlsx]Sheet2'!#REF!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8" id="{CA7E6E01-0DD8-479E-A282-C1617A0C6FCF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05" id="{2395886F-0660-45BA-8348-3A932427F55A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86" id="{9246FC96-840C-4748-8941-80E8F3309C11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5" id="{647CD1DE-89DE-49CD-9DDA-C65EEA126290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O27:O28</xm:sqref>
        </x14:conditionalFormatting>
        <x14:conditionalFormatting xmlns:xm="http://schemas.microsoft.com/office/excel/2006/main">
          <x14:cfRule type="expression" priority="75" id="{8AFF4295-2FE6-420A-AB44-B1DF25D0AA1B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96" id="{9977B65F-9996-4437-9645-A53F35394067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94" id="{CBD7BB13-C491-4289-85B2-48928D76804C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92" id="{8F5CC01B-DB23-4457-8E01-655C0414D727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87" id="{06670211-4492-4EF2-8284-EF2174CBFFF1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76" id="{9431DB69-7587-4AF9-804C-C716203F560F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O40:O42</xm:sqref>
        </x14:conditionalFormatting>
        <x14:conditionalFormatting xmlns:xm="http://schemas.microsoft.com/office/excel/2006/main">
          <x14:cfRule type="expression" priority="56" id="{D227A91B-76E2-476F-B4EC-EA1B2CCEC9DE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O27:P28</xm:sqref>
        </x14:conditionalFormatting>
        <x14:conditionalFormatting xmlns:xm="http://schemas.microsoft.com/office/excel/2006/main">
          <x14:cfRule type="expression" priority="333" id="{AB9B6E79-3BD2-49A4-A97C-4F563A7A8DC8}">
            <xm:f>$M$33='\Users\Dubai\Downloads\[كليشه‌ى-وانه‌ى-زيدmedia-2019.xlsx]Sheet2'!#REF!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O33:P33</xm:sqref>
        </x14:conditionalFormatting>
        <x14:conditionalFormatting xmlns:xm="http://schemas.microsoft.com/office/excel/2006/main">
          <x14:cfRule type="expression" priority="74" stopIfTrue="1" id="{01FCAFD7-74DA-40E8-8DC9-8B9F7B4820F2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97" stopIfTrue="1" id="{8C42462F-B320-4519-B239-7A1D9B30683F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95" id="{3CE27DBA-8A1A-452D-B6DF-20BD8521625B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93" id="{E1D23760-5DFF-43FD-AE76-56CB286F76B6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88" id="{E7E7E49C-40FA-473A-83F1-E1BA1DD347A7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77" id="{7D5FEF88-C968-4598-B275-88CC062DA3FF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O40:P42</xm:sqref>
        </x14:conditionalFormatting>
        <x14:conditionalFormatting xmlns:xm="http://schemas.microsoft.com/office/excel/2006/main">
          <x14:cfRule type="expression" priority="57" id="{C9D6C929-AE93-454C-A8FB-4C2902558FBC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73" id="{B6A97EA8-669E-455D-9287-47EEA93E56C0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91" id="{3B9E8260-68FA-4C9A-8EFD-EB9B86CF66BB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90" id="{17AC9DE1-610C-4B5A-B742-512C3D7451D4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89" id="{8E4316E4-172A-4E62-A383-BB8B200BFFEA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86" id="{D86CBEFA-94F1-471E-8A96-65786E0627FC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80" id="{DC672722-E25C-4D2F-B556-8BDE9D0DDD77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23" id="{2BCB5D2F-732F-4895-A1B2-4F78A3752EC1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R20:S20</xm:sqref>
        </x14:conditionalFormatting>
        <x14:conditionalFormatting xmlns:xm="http://schemas.microsoft.com/office/excel/2006/main">
          <x14:cfRule type="expression" priority="66" id="{F9422383-993A-48C2-A310-31B224A6C6EB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R21:S21</xm:sqref>
        </x14:conditionalFormatting>
        <x14:conditionalFormatting xmlns:xm="http://schemas.microsoft.com/office/excel/2006/main">
          <x14:cfRule type="expression" priority="65" id="{F7A54A6F-4E6F-47D1-9041-B8648C37DD21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R22:S22</xm:sqref>
        </x14:conditionalFormatting>
        <x14:conditionalFormatting xmlns:xm="http://schemas.microsoft.com/office/excel/2006/main">
          <x14:cfRule type="expression" priority="64" id="{83AFCC6E-97A8-4FEC-B3BF-B960E4381AF3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R23:S23</xm:sqref>
        </x14:conditionalFormatting>
        <x14:conditionalFormatting xmlns:xm="http://schemas.microsoft.com/office/excel/2006/main">
          <x14:cfRule type="expression" priority="61" id="{415DE34E-905A-45CF-BB94-718E48A30B00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R24:S24</xm:sqref>
        </x14:conditionalFormatting>
        <x14:conditionalFormatting xmlns:xm="http://schemas.microsoft.com/office/excel/2006/main">
          <x14:cfRule type="expression" priority="60" id="{C17BA7F1-E8E3-4D6F-AF64-032DAB780B73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R25:S25</xm:sqref>
        </x14:conditionalFormatting>
        <x14:conditionalFormatting xmlns:xm="http://schemas.microsoft.com/office/excel/2006/main">
          <x14:cfRule type="expression" priority="59" id="{9F38A9D9-00E3-488F-BAB9-091275CD76A9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R26:S26</xm:sqref>
        </x14:conditionalFormatting>
        <x14:conditionalFormatting xmlns:xm="http://schemas.microsoft.com/office/excel/2006/main">
          <x14:cfRule type="expression" priority="58" id="{BE13E014-3921-44D1-8805-5BE780B46F3E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Q27:S27</xm:sqref>
        </x14:conditionalFormatting>
        <x14:conditionalFormatting xmlns:xm="http://schemas.microsoft.com/office/excel/2006/main">
          <x14:cfRule type="expression" priority="85" id="{E43078EC-4C57-4339-850C-BFF34EC51091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Q39:S39</xm:sqref>
        </x14:conditionalFormatting>
        <x14:conditionalFormatting xmlns:xm="http://schemas.microsoft.com/office/excel/2006/main">
          <x14:cfRule type="expression" priority="84" id="{CB24782F-116B-4E90-88B0-E69857DCE8E6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Q40:S40</xm:sqref>
        </x14:conditionalFormatting>
        <x14:conditionalFormatting xmlns:xm="http://schemas.microsoft.com/office/excel/2006/main">
          <x14:cfRule type="expression" priority="83" id="{A107517D-AB97-4408-AEC7-14F09EB0FD1B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Q41:S41</xm:sqref>
        </x14:conditionalFormatting>
        <x14:conditionalFormatting xmlns:xm="http://schemas.microsoft.com/office/excel/2006/main">
          <x14:cfRule type="expression" priority="234" id="{266A9735-51B1-4A8E-9718-B4CF8A83F38F}">
            <xm:f>$M$19='\Users\Dubai\Downloads\[كليشه‌ى-وانه‌ى-زيدmedia-2019.xlsx]Sheet2'!#REF!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Q19:T19</xm:sqref>
        </x14:conditionalFormatting>
        <x14:conditionalFormatting xmlns:xm="http://schemas.microsoft.com/office/excel/2006/main">
          <x14:cfRule type="expression" priority="232" id="{5FDFAE85-F457-4FE3-8501-09204C257182}">
            <xm:f>$M$33='\Users\Dubai\Downloads\[كليشه‌ى-وانه‌ى-زيدmedia-2019.xlsx]Sheet2'!#REF!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Q33:T33</xm:sqref>
        </x14:conditionalFormatting>
        <x14:conditionalFormatting xmlns:xm="http://schemas.microsoft.com/office/excel/2006/main">
          <x14:cfRule type="expression" priority="394" id="{DBC83ED1-96CA-4063-A280-210E97CDB509}">
            <xm:f>#REF!='\Users\Dubai\Downloads\[كليشه‌ى-وانه‌ى-زيدmedia-2019.xlsx]Sheet2'!#REF!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R28:T28</xm:sqref>
        </x14:conditionalFormatting>
        <x14:conditionalFormatting xmlns:xm="http://schemas.microsoft.com/office/excel/2006/main">
          <x14:cfRule type="expression" priority="231" id="{2658DC67-09E8-44E5-9E5A-F9DAFF10A4A8}">
            <xm:f>$M$34='\Users\Dubai\Downloads\[كليشه‌ى-وانه‌ى-زيدmedia-2019.xlsx]Sheet2'!#REF!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R34:T34</xm:sqref>
        </x14:conditionalFormatting>
        <x14:conditionalFormatting xmlns:xm="http://schemas.microsoft.com/office/excel/2006/main">
          <x14:cfRule type="expression" priority="230" id="{7C3F1A0E-E7AB-454A-B156-C72C73485A41}">
            <xm:f>$M$35='\Users\Dubai\Downloads\[كليشه‌ى-وانه‌ى-زيدmedia-2019.xlsx]Sheet2'!#REF!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R35:T35</xm:sqref>
        </x14:conditionalFormatting>
        <x14:conditionalFormatting xmlns:xm="http://schemas.microsoft.com/office/excel/2006/main">
          <x14:cfRule type="expression" priority="229" id="{29E000C1-E886-4547-89F5-0AFFE7574194}">
            <xm:f>$M$36='\Users\Dubai\Downloads\[كليشه‌ى-وانه‌ى-زيدmedia-2019.xlsx]Sheet2'!#REF!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R36:T36</xm:sqref>
        </x14:conditionalFormatting>
        <x14:conditionalFormatting xmlns:xm="http://schemas.microsoft.com/office/excel/2006/main">
          <x14:cfRule type="expression" priority="228" id="{6BCC34DA-ABE0-4A35-B37C-0A81E76665F8}">
            <xm:f>$M$37='\Users\Dubai\Downloads\[كليشه‌ى-وانه‌ى-زيدmedia-2019.xlsx]Sheet2'!#REF!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R37:T37</xm:sqref>
        </x14:conditionalFormatting>
        <x14:conditionalFormatting xmlns:xm="http://schemas.microsoft.com/office/excel/2006/main">
          <x14:cfRule type="expression" priority="227" id="{E5FC05A6-F2A6-4D42-869A-8253B7AEBC35}">
            <xm:f>$M$38='\Users\Dubai\Downloads\[كليشه‌ى-وانه‌ى-زيدmedia-2019.xlsx]Sheet2'!#REF!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R38:T38</xm:sqref>
        </x14:conditionalFormatting>
        <x14:conditionalFormatting xmlns:xm="http://schemas.microsoft.com/office/excel/2006/main">
          <x14:cfRule type="expression" priority="226" id="{F7B801F9-A211-47FD-A1D3-F2F70D06697C}">
            <xm:f>$M$42='\Users\Dubai\Downloads\[كليشه‌ى-وانه‌ى-زيدmedia-2019.xlsx]Sheet2'!#REF!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R42:T42</xm:sqref>
        </x14:conditionalFormatting>
        <x14:conditionalFormatting xmlns:xm="http://schemas.microsoft.com/office/excel/2006/main">
          <x14:cfRule type="expression" priority="356" id="{1699B986-C540-46D1-8A1A-8CC96F375786}">
            <xm:f>$M$21='\Users\Dubai\Downloads\[كليشه‌ى-وانه‌ى-زيدmedia-2019.xlsx]Sheet2'!#REF!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T20</xm:sqref>
        </x14:conditionalFormatting>
        <x14:conditionalFormatting xmlns:xm="http://schemas.microsoft.com/office/excel/2006/main">
          <x14:cfRule type="expression" priority="355" id="{F24E5EE5-2F9D-488B-AC23-E0D00036239A}">
            <xm:f>$M$22='\Users\Dubai\Downloads\[كليشه‌ى-وانه‌ى-زيدmedia-2019.xlsx]Sheet2'!#REF!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354" id="{0A25E50A-B47C-4B42-A49F-5DA628F4E1F7}">
            <xm:f>$M$23='\Users\Dubai\Downloads\[كليشه‌ى-وانه‌ى-زيدmedia-2019.xlsx]Sheet2'!#REF!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T22</xm:sqref>
        </x14:conditionalFormatting>
        <x14:conditionalFormatting xmlns:xm="http://schemas.microsoft.com/office/excel/2006/main">
          <x14:cfRule type="expression" priority="353" id="{B7BA7CFF-B170-48D0-9D79-1E01F1C8D187}">
            <xm:f>$M$24='\Users\Dubai\Downloads\[كليشه‌ى-وانه‌ى-زيدmedia-2019.xlsx]Sheet2'!#REF!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352" id="{3230CA51-803F-4638-8431-127B41722E81}">
            <xm:f>$M$25='\Users\Dubai\Downloads\[كليشه‌ى-وانه‌ى-زيدmedia-2019.xlsx]Sheet2'!#REF!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350" id="{6E65E28E-8E24-406B-8518-235B2791C5DE}">
            <xm:f>$M$26='\Users\Dubai\Downloads\[كليشه‌ى-وانه‌ى-زيدmedia-2019.xlsx]Sheet2'!#REF!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T25</xm:sqref>
        </x14:conditionalFormatting>
        <x14:conditionalFormatting xmlns:xm="http://schemas.microsoft.com/office/excel/2006/main">
          <x14:cfRule type="expression" priority="348" id="{E8E7B391-12CF-4B51-B957-573F2B2CD57E}">
            <xm:f>$M$27='\Users\Dubai\Downloads\[كليشه‌ى-وانه‌ى-زيدmedia-2019.xlsx]Sheet2'!#REF!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346" id="{DBC83ED1-96CA-4063-A280-210E97CDB509}">
            <xm:f>$M$28='\Users\Dubai\Downloads\[كليشه‌ى-وانه‌ى-زيدmedia-2019.xlsx]Sheet2'!#REF!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320" id="{62F2CB15-D2CA-466F-B99B-BECC2C0B06ED}">
            <xm:f>$M$39='\Users\Dubai\Downloads\[كليشه‌ى-وانه‌ى-زيدmedia-2019.xlsx]Sheet2'!#REF!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T39</xm:sqref>
        </x14:conditionalFormatting>
        <x14:conditionalFormatting xmlns:xm="http://schemas.microsoft.com/office/excel/2006/main">
          <x14:cfRule type="expression" priority="318" id="{17A060A1-0C4D-44C9-83D8-DF829DF26D09}">
            <xm:f>$M$40='\Users\Dubai\Downloads\[كليشه‌ى-وانه‌ى-زيدmedia-2019.xlsx]Sheet2'!#REF!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T40</xm:sqref>
        </x14:conditionalFormatting>
        <x14:conditionalFormatting xmlns:xm="http://schemas.microsoft.com/office/excel/2006/main">
          <x14:cfRule type="expression" priority="316" id="{82EA9E91-B061-4488-ADE2-BFCE6536D3F2}">
            <xm:f>$M$41='\Users\Dubai\Downloads\[كليشه‌ى-وانه‌ى-زيدmedia-2019.xlsx]Sheet2'!#REF!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T41</xm:sqref>
        </x14:conditionalFormatting>
        <x14:conditionalFormatting xmlns:xm="http://schemas.microsoft.com/office/excel/2006/main">
          <x14:cfRule type="expression" priority="38" id="{ED76CF6E-84D8-4ED4-AA85-DF51809F937C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35" id="{610E6928-BDF3-4BA6-8DC0-2AB72C556DDB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33" id="{646CF45E-E00A-42D1-9651-58BEFE0179C8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31" id="{D6242336-4C37-4A6D-B96D-F18DC197A99D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25" id="{B585ACEE-BCAD-4373-A61E-6DE92D073462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20" id="{0424DF13-856E-4ADA-ABD9-17B2CF8978B2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36" stopIfTrue="1" id="{158FA67F-2D1D-4FF5-82D4-EA6041EF3CEF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37" stopIfTrue="1" id="{E3A216D2-CA8C-45CB-9CE5-D5781873BFDA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34" id="{939814F1-E4CB-4F48-AD56-3D909E69B49B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O22:P22</xm:sqref>
        </x14:conditionalFormatting>
        <x14:conditionalFormatting xmlns:xm="http://schemas.microsoft.com/office/excel/2006/main">
          <x14:cfRule type="expression" priority="32" id="{5EA70BC0-298E-41D8-B962-451822973143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O23:P23</xm:sqref>
        </x14:conditionalFormatting>
        <x14:conditionalFormatting xmlns:xm="http://schemas.microsoft.com/office/excel/2006/main">
          <x14:cfRule type="expression" priority="26" id="{D1D6DE33-E608-407A-8664-3535FA9CB5A3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21" id="{163F99A8-65E4-4457-85FE-E431287060FE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30" id="{19AD89EA-5347-49D1-BD36-36BD818C28E9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9" id="{49313107-8274-478F-AC38-BB071C52C2A1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8" id="{F9B4A18C-DA59-41F7-8740-C17D8E1B56FA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7" id="{1959D6D4-3BAD-4A6B-B82A-72C9BA657A66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4" id="{E679494F-79F5-4097-91D3-4534B1BDC419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3" id="{81D16AE7-BCDC-4164-AC22-011330525F4B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2" id="{5C3C7867-E04B-4637-9A51-909B72BEEDD1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" id="{3ECD83EE-B51D-4B6A-AE8A-74DD0EE3C70C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" id="{98A730D8-C2F6-472F-A614-756224DA97C3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4" id="{3F43C00D-6208-4206-85EF-DC87432850BE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2" id="{270297F5-F22E-415C-8C61-AFD506218FFA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B88AD3CF-CD1E-4222-91B7-5A7688E307AE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" id="{C4419F09-B9C4-4ED0-84C6-4D3FD7AE96AB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7" stopIfTrue="1" id="{A9F0D83E-9ED3-465B-9397-5059F823F62B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18" stopIfTrue="1" id="{CC29A310-88B7-4D73-8E39-C51D1E3C8D75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15" id="{3AB8A633-28BB-406F-A6E8-48FBB13D79A9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F36:G36</xm:sqref>
        </x14:conditionalFormatting>
        <x14:conditionalFormatting xmlns:xm="http://schemas.microsoft.com/office/excel/2006/main">
          <x14:cfRule type="expression" priority="13" id="{F6389BCE-82B3-4DCB-AAF4-A907B8412A25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7" id="{71229D81-4F48-42BF-A4D1-5B4557283270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2" id="{79C91834-D63A-4D76-B222-5F73CE90A7D3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11" id="{D7CBA5B3-BEF5-437C-BF52-1706E8F0569C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0" id="{E3EF8F38-1D44-44F0-91C6-D9E618A0A8B4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9" id="{4752CFA8-7FB7-40ED-A391-9D81C8FEE02C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8" id="{4493AA9C-50B6-4302-A9D3-353F274FF9F3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" id="{24CF73F9-0EE3-44EB-B1A4-BB78621FBE3F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" id="{0663A958-7758-4E45-82AA-C6B040FA07E9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" id="{4768B3A2-4035-4B36-981D-A1EE3C449313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7000000}">
          <x14:formula1>
            <xm:f>'C:\Users\Dubai\Downloads\[كليشه‌ى-وانه‌ى-زيدmedia-2019.xlsx]Sheet2'!#REF!</xm:f>
          </x14:formula1>
          <xm:sqref>M19:N19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F6B4-793D-4C1E-94AF-977D70246A83}">
  <dimension ref="A1:S55"/>
  <sheetViews>
    <sheetView rightToLeft="1" workbookViewId="0">
      <selection activeCell="O10" sqref="O10"/>
    </sheetView>
  </sheetViews>
  <sheetFormatPr defaultRowHeight="15" x14ac:dyDescent="0.25"/>
  <sheetData>
    <row r="1" spans="1:19" ht="18.75" x14ac:dyDescent="0.25">
      <c r="A1" s="123" t="s">
        <v>0</v>
      </c>
      <c r="B1" s="123"/>
      <c r="C1" s="123"/>
      <c r="D1" s="123"/>
      <c r="E1" s="123"/>
      <c r="F1" s="123"/>
      <c r="G1" s="1"/>
      <c r="H1" s="1"/>
      <c r="I1" s="1"/>
      <c r="J1" s="1"/>
      <c r="K1" s="2"/>
      <c r="L1" s="1"/>
      <c r="M1" s="124" t="s">
        <v>1</v>
      </c>
      <c r="N1" s="124"/>
      <c r="O1" s="124"/>
      <c r="P1" s="124"/>
      <c r="Q1" s="124"/>
      <c r="R1" s="124"/>
      <c r="S1" s="124"/>
    </row>
    <row r="2" spans="1:19" ht="15.75" x14ac:dyDescent="0.25">
      <c r="A2" s="123" t="s">
        <v>2</v>
      </c>
      <c r="B2" s="123"/>
      <c r="C2" s="123"/>
      <c r="D2" s="123"/>
      <c r="E2" s="123"/>
      <c r="F2" s="123"/>
      <c r="G2" s="1"/>
      <c r="H2" s="1"/>
      <c r="I2" s="1"/>
      <c r="J2" s="1"/>
      <c r="K2" s="2"/>
      <c r="L2" s="1"/>
      <c r="M2" s="125" t="s">
        <v>69</v>
      </c>
      <c r="N2" s="125"/>
      <c r="O2" s="126" t="s">
        <v>3</v>
      </c>
      <c r="P2" s="126"/>
      <c r="Q2" s="6">
        <v>11</v>
      </c>
      <c r="R2" s="5"/>
      <c r="S2" s="5"/>
    </row>
    <row r="3" spans="1:19" ht="15.75" x14ac:dyDescent="0.25">
      <c r="A3" s="123" t="s">
        <v>4</v>
      </c>
      <c r="B3" s="123"/>
      <c r="C3" s="123"/>
      <c r="D3" s="123"/>
      <c r="E3" s="123"/>
      <c r="F3" s="123"/>
      <c r="G3" s="1"/>
      <c r="H3" s="1"/>
      <c r="I3" s="1"/>
      <c r="J3" s="1"/>
      <c r="K3" s="2"/>
      <c r="L3" s="1"/>
      <c r="M3" s="123" t="s">
        <v>5</v>
      </c>
      <c r="N3" s="123"/>
      <c r="O3" s="123"/>
      <c r="P3" s="6">
        <v>8</v>
      </c>
      <c r="Q3" s="7"/>
      <c r="R3" s="7"/>
      <c r="S3" s="7"/>
    </row>
    <row r="4" spans="1:19" ht="15.75" x14ac:dyDescent="0.25">
      <c r="A4" s="129" t="s">
        <v>6</v>
      </c>
      <c r="B4" s="129"/>
      <c r="C4" s="125" t="s">
        <v>65</v>
      </c>
      <c r="D4" s="125"/>
      <c r="E4" s="125"/>
      <c r="F4" s="125"/>
      <c r="G4" s="1"/>
      <c r="H4" s="1"/>
      <c r="I4" s="1"/>
      <c r="J4" s="1"/>
      <c r="K4" s="2"/>
      <c r="L4" s="1"/>
      <c r="M4" s="123" t="s">
        <v>7</v>
      </c>
      <c r="N4" s="123"/>
      <c r="O4" s="123"/>
      <c r="P4" s="8">
        <v>0</v>
      </c>
      <c r="Q4" s="127"/>
      <c r="R4" s="128"/>
      <c r="S4" s="7"/>
    </row>
    <row r="5" spans="1:19" ht="16.5" thickBot="1" x14ac:dyDescent="0.3">
      <c r="A5" s="129" t="s">
        <v>8</v>
      </c>
      <c r="B5" s="129"/>
      <c r="C5" s="125" t="s">
        <v>64</v>
      </c>
      <c r="D5" s="125"/>
      <c r="E5" s="125"/>
      <c r="F5" s="125"/>
      <c r="G5" s="1"/>
      <c r="H5" s="1"/>
      <c r="I5" s="1"/>
      <c r="J5" s="1"/>
      <c r="K5" s="2"/>
      <c r="L5" s="1"/>
      <c r="M5" s="123" t="s">
        <v>9</v>
      </c>
      <c r="N5" s="123"/>
      <c r="O5" s="123"/>
      <c r="P5" s="9">
        <v>8</v>
      </c>
      <c r="Q5" s="7"/>
      <c r="R5" s="7"/>
      <c r="S5" s="7"/>
    </row>
    <row r="6" spans="1:19" ht="51.75" thickTop="1" thickBot="1" x14ac:dyDescent="0.3">
      <c r="A6" s="10"/>
      <c r="B6" s="11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22</v>
      </c>
      <c r="O6" s="12" t="s">
        <v>23</v>
      </c>
      <c r="P6" s="12" t="s">
        <v>24</v>
      </c>
      <c r="Q6" s="12" t="s">
        <v>25</v>
      </c>
      <c r="R6" s="12" t="s">
        <v>26</v>
      </c>
      <c r="S6" s="12" t="s">
        <v>27</v>
      </c>
    </row>
    <row r="7" spans="1:19" ht="16.5" thickTop="1" thickBot="1" x14ac:dyDescent="0.3">
      <c r="A7" s="10" t="s">
        <v>28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58"/>
    </row>
    <row r="8" spans="1:19" ht="16.5" thickTop="1" thickBot="1" x14ac:dyDescent="0.3">
      <c r="A8" s="10" t="s">
        <v>29</v>
      </c>
      <c r="B8" s="63" t="s">
        <v>70</v>
      </c>
      <c r="C8" s="64"/>
      <c r="D8" s="64"/>
      <c r="E8" s="65"/>
      <c r="F8" s="63" t="s">
        <v>70</v>
      </c>
      <c r="G8" s="64"/>
      <c r="H8" s="64"/>
      <c r="I8" s="65"/>
      <c r="J8" s="63" t="s">
        <v>70</v>
      </c>
      <c r="K8" s="64"/>
      <c r="L8" s="64"/>
      <c r="M8" s="65"/>
      <c r="N8" s="63" t="s">
        <v>70</v>
      </c>
      <c r="O8" s="64"/>
      <c r="P8" s="64"/>
      <c r="Q8" s="65"/>
      <c r="R8" s="15"/>
      <c r="S8" s="58"/>
    </row>
    <row r="9" spans="1:19" ht="16.5" thickTop="1" thickBot="1" x14ac:dyDescent="0.3">
      <c r="A9" s="53" t="s">
        <v>30</v>
      </c>
      <c r="B9" s="63" t="s">
        <v>70</v>
      </c>
      <c r="C9" s="64"/>
      <c r="D9" s="64"/>
      <c r="E9" s="6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59"/>
    </row>
    <row r="10" spans="1:19" ht="16.5" thickTop="1" thickBot="1" x14ac:dyDescent="0.3">
      <c r="A10" s="53" t="s">
        <v>31</v>
      </c>
      <c r="B10" s="66" t="s">
        <v>71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21"/>
      <c r="O10" s="21"/>
      <c r="P10" s="21"/>
      <c r="Q10" s="21"/>
      <c r="R10" s="21"/>
      <c r="S10" s="59"/>
    </row>
    <row r="11" spans="1:19" ht="16.5" thickTop="1" thickBot="1" x14ac:dyDescent="0.3">
      <c r="A11" s="53" t="s">
        <v>32</v>
      </c>
      <c r="B11" s="66" t="s">
        <v>66</v>
      </c>
      <c r="C11" s="67"/>
      <c r="D11" s="67"/>
      <c r="E11" s="68"/>
      <c r="F11" s="21"/>
      <c r="G11" s="21"/>
      <c r="H11" s="21"/>
      <c r="I11" s="21"/>
      <c r="J11" s="66" t="s">
        <v>66</v>
      </c>
      <c r="K11" s="67"/>
      <c r="L11" s="67"/>
      <c r="M11" s="68"/>
      <c r="N11" s="21"/>
      <c r="O11" s="21"/>
      <c r="P11" s="21"/>
      <c r="Q11" s="21"/>
      <c r="R11" s="21"/>
      <c r="S11" s="59"/>
    </row>
    <row r="12" spans="1:19" ht="16.5" thickTop="1" thickBot="1" x14ac:dyDescent="0.3">
      <c r="A12" s="53" t="s">
        <v>33</v>
      </c>
      <c r="B12" s="138" t="s">
        <v>68</v>
      </c>
      <c r="C12" s="139"/>
      <c r="D12" s="139"/>
      <c r="E12" s="139"/>
      <c r="F12" s="139"/>
      <c r="G12" s="139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20"/>
    </row>
    <row r="13" spans="1:19" ht="16.5" thickTop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60"/>
      <c r="O13" s="60"/>
      <c r="P13" s="60"/>
      <c r="Q13" s="60"/>
      <c r="R13" s="60"/>
      <c r="S13" s="61"/>
    </row>
    <row r="14" spans="1:19" ht="15.75" thickTop="1" x14ac:dyDescent="0.25">
      <c r="A14" s="110" t="s">
        <v>34</v>
      </c>
      <c r="B14" s="111"/>
      <c r="C14" s="112"/>
      <c r="D14" s="116" t="s">
        <v>35</v>
      </c>
      <c r="E14" s="111"/>
      <c r="F14" s="116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7"/>
    </row>
    <row r="15" spans="1:19" ht="15.75" thickBot="1" x14ac:dyDescent="0.3">
      <c r="A15" s="113"/>
      <c r="B15" s="114"/>
      <c r="C15" s="115"/>
      <c r="D15" s="118" t="s">
        <v>36</v>
      </c>
      <c r="E15" s="119"/>
      <c r="F15" s="118" t="s">
        <v>67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</row>
    <row r="16" spans="1:19" ht="17.25" thickTop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thickTop="1" thickBot="1" x14ac:dyDescent="0.3">
      <c r="A17" s="130" t="s">
        <v>37</v>
      </c>
      <c r="B17" s="131"/>
      <c r="C17" s="132"/>
      <c r="D17" s="132"/>
      <c r="E17" s="132"/>
      <c r="F17" s="132"/>
      <c r="G17" s="132"/>
      <c r="H17" s="133"/>
      <c r="I17" s="25"/>
      <c r="J17" s="130" t="s">
        <v>38</v>
      </c>
      <c r="K17" s="131"/>
      <c r="L17" s="132"/>
      <c r="M17" s="132"/>
      <c r="N17" s="132"/>
      <c r="O17" s="132"/>
      <c r="P17" s="132"/>
      <c r="Q17" s="134"/>
      <c r="R17" s="134"/>
      <c r="S17" s="133"/>
    </row>
    <row r="18" spans="1:19" ht="39.75" thickTop="1" thickBot="1" x14ac:dyDescent="0.3">
      <c r="A18" s="27" t="s">
        <v>39</v>
      </c>
      <c r="B18" s="135" t="s">
        <v>40</v>
      </c>
      <c r="C18" s="136"/>
      <c r="D18" s="107" t="s">
        <v>41</v>
      </c>
      <c r="E18" s="101"/>
      <c r="F18" s="100" t="s">
        <v>42</v>
      </c>
      <c r="G18" s="101"/>
      <c r="H18" s="28" t="s">
        <v>43</v>
      </c>
      <c r="I18" s="25"/>
      <c r="J18" s="27" t="s">
        <v>39</v>
      </c>
      <c r="K18" s="135" t="s">
        <v>40</v>
      </c>
      <c r="L18" s="136"/>
      <c r="M18" s="107" t="s">
        <v>41</v>
      </c>
      <c r="N18" s="101"/>
      <c r="O18" s="100" t="s">
        <v>42</v>
      </c>
      <c r="P18" s="101"/>
      <c r="Q18" s="28" t="s">
        <v>43</v>
      </c>
      <c r="R18" s="28"/>
      <c r="S18" s="28"/>
    </row>
    <row r="19" spans="1:19" ht="15.75" thickTop="1" x14ac:dyDescent="0.25">
      <c r="A19" s="31" t="s">
        <v>44</v>
      </c>
      <c r="B19" s="89">
        <v>44863</v>
      </c>
      <c r="C19" s="90"/>
      <c r="D19" s="107"/>
      <c r="E19" s="101"/>
      <c r="F19" s="94"/>
      <c r="G19" s="95"/>
      <c r="H19" s="32" t="str">
        <f>IF(D19=[1]Sheet2!B10,"",IF((D19+F19)&lt;&gt;0,(D19+F19), ""))</f>
        <v/>
      </c>
      <c r="I19" s="25"/>
      <c r="J19" s="31" t="s">
        <v>44</v>
      </c>
      <c r="K19" s="89">
        <f>B24+2</f>
        <v>44870</v>
      </c>
      <c r="L19" s="90"/>
      <c r="M19" s="108"/>
      <c r="N19" s="95"/>
      <c r="O19" s="94"/>
      <c r="P19" s="95"/>
      <c r="Q19" s="32"/>
      <c r="R19" s="32"/>
      <c r="S19" s="32"/>
    </row>
    <row r="20" spans="1:19" x14ac:dyDescent="0.25">
      <c r="A20" s="31" t="s">
        <v>29</v>
      </c>
      <c r="B20" s="89">
        <v>44864</v>
      </c>
      <c r="C20" s="90"/>
      <c r="D20" s="85"/>
      <c r="E20" s="86"/>
      <c r="F20" s="91">
        <v>8</v>
      </c>
      <c r="G20" s="92"/>
      <c r="H20" s="32">
        <v>8</v>
      </c>
      <c r="I20" s="25"/>
      <c r="J20" s="31" t="s">
        <v>29</v>
      </c>
      <c r="K20" s="89">
        <f>K19+1</f>
        <v>44871</v>
      </c>
      <c r="L20" s="90"/>
      <c r="M20" s="85"/>
      <c r="N20" s="86"/>
      <c r="O20" s="91">
        <v>8</v>
      </c>
      <c r="P20" s="92"/>
      <c r="Q20" s="32">
        <v>8</v>
      </c>
      <c r="R20" s="32"/>
      <c r="S20" s="32"/>
    </row>
    <row r="21" spans="1:19" x14ac:dyDescent="0.25">
      <c r="A21" s="31" t="s">
        <v>30</v>
      </c>
      <c r="B21" s="89">
        <v>44865</v>
      </c>
      <c r="C21" s="90"/>
      <c r="D21" s="85"/>
      <c r="E21" s="86"/>
      <c r="F21" s="91">
        <v>2</v>
      </c>
      <c r="G21" s="92"/>
      <c r="H21" s="32">
        <v>2</v>
      </c>
      <c r="I21" s="25"/>
      <c r="J21" s="31" t="s">
        <v>30</v>
      </c>
      <c r="K21" s="89">
        <f>K20+1</f>
        <v>44872</v>
      </c>
      <c r="L21" s="90"/>
      <c r="M21" s="85"/>
      <c r="N21" s="86"/>
      <c r="O21" s="91">
        <v>2</v>
      </c>
      <c r="P21" s="92"/>
      <c r="Q21" s="32">
        <v>2</v>
      </c>
      <c r="R21" s="32"/>
      <c r="S21" s="32"/>
    </row>
    <row r="22" spans="1:19" x14ac:dyDescent="0.25">
      <c r="A22" s="31" t="s">
        <v>31</v>
      </c>
      <c r="B22" s="89">
        <v>44866</v>
      </c>
      <c r="C22" s="90"/>
      <c r="D22" s="85"/>
      <c r="E22" s="86"/>
      <c r="F22" s="91"/>
      <c r="G22" s="92"/>
      <c r="H22" s="32" t="str">
        <f>IF(D22=[1]Sheet2!B10,"",IF((D22+F22)&lt;&gt;0,(D22+F22), ""))</f>
        <v/>
      </c>
      <c r="I22" s="25"/>
      <c r="J22" s="31" t="s">
        <v>31</v>
      </c>
      <c r="K22" s="89">
        <f t="shared" ref="K22:K24" si="0">K21+1</f>
        <v>44873</v>
      </c>
      <c r="L22" s="90"/>
      <c r="M22" s="85"/>
      <c r="N22" s="86"/>
      <c r="O22" s="91"/>
      <c r="P22" s="92"/>
      <c r="Q22" s="32"/>
      <c r="R22" s="32"/>
      <c r="S22" s="32"/>
    </row>
    <row r="23" spans="1:19" x14ac:dyDescent="0.25">
      <c r="A23" s="31" t="s">
        <v>32</v>
      </c>
      <c r="B23" s="89">
        <v>44867</v>
      </c>
      <c r="C23" s="90"/>
      <c r="D23" s="85">
        <v>4</v>
      </c>
      <c r="E23" s="86"/>
      <c r="F23" s="91"/>
      <c r="G23" s="92"/>
      <c r="H23" s="32">
        <v>4</v>
      </c>
      <c r="I23" s="25"/>
      <c r="J23" s="31" t="s">
        <v>32</v>
      </c>
      <c r="K23" s="89">
        <f t="shared" si="0"/>
        <v>44874</v>
      </c>
      <c r="L23" s="90"/>
      <c r="M23" s="85">
        <v>4</v>
      </c>
      <c r="N23" s="86"/>
      <c r="O23" s="91"/>
      <c r="P23" s="92"/>
      <c r="Q23" s="32">
        <v>4</v>
      </c>
      <c r="R23" s="32"/>
      <c r="S23" s="32"/>
    </row>
    <row r="24" spans="1:19" x14ac:dyDescent="0.25">
      <c r="A24" s="31" t="s">
        <v>33</v>
      </c>
      <c r="B24" s="89">
        <v>44868</v>
      </c>
      <c r="C24" s="90"/>
      <c r="D24" s="85"/>
      <c r="E24" s="86"/>
      <c r="F24" s="91"/>
      <c r="G24" s="92"/>
      <c r="H24" s="32" t="str">
        <f>IF(D24=[1]Sheet2!B10,"",IF((D24+F24)&lt;&gt;0,(D24+F24), ""))</f>
        <v/>
      </c>
      <c r="I24" s="25"/>
      <c r="J24" s="31" t="s">
        <v>33</v>
      </c>
      <c r="K24" s="89">
        <f t="shared" si="0"/>
        <v>44875</v>
      </c>
      <c r="L24" s="90"/>
      <c r="M24" s="85"/>
      <c r="N24" s="86"/>
      <c r="O24" s="91"/>
      <c r="P24" s="92"/>
      <c r="Q24" s="32"/>
      <c r="R24" s="32"/>
      <c r="S24" s="32"/>
    </row>
    <row r="25" spans="1:19" ht="24" x14ac:dyDescent="0.25">
      <c r="A25" s="34" t="s">
        <v>45</v>
      </c>
      <c r="B25" s="89"/>
      <c r="C25" s="90"/>
      <c r="D25" s="85">
        <v>3</v>
      </c>
      <c r="E25" s="86"/>
      <c r="F25" s="89"/>
      <c r="G25" s="90"/>
      <c r="H25" s="32">
        <v>3</v>
      </c>
      <c r="I25" s="25"/>
      <c r="J25" s="34" t="s">
        <v>45</v>
      </c>
      <c r="K25" s="89"/>
      <c r="L25" s="90"/>
      <c r="M25" s="85">
        <v>3</v>
      </c>
      <c r="N25" s="86"/>
      <c r="O25" s="89"/>
      <c r="P25" s="90"/>
      <c r="Q25" s="32">
        <v>3</v>
      </c>
      <c r="R25" s="32"/>
      <c r="S25" s="32"/>
    </row>
    <row r="26" spans="1:19" x14ac:dyDescent="0.25">
      <c r="A26" s="35" t="s">
        <v>46</v>
      </c>
      <c r="B26" s="89"/>
      <c r="C26" s="90"/>
      <c r="D26" s="85"/>
      <c r="E26" s="86"/>
      <c r="F26" s="87"/>
      <c r="G26" s="88"/>
      <c r="H26" s="32"/>
      <c r="I26" s="25"/>
      <c r="J26" s="35" t="s">
        <v>46</v>
      </c>
      <c r="K26" s="89"/>
      <c r="L26" s="90"/>
      <c r="M26" s="85"/>
      <c r="N26" s="86"/>
      <c r="O26" s="87"/>
      <c r="P26" s="88"/>
      <c r="Q26" s="32"/>
      <c r="R26" s="32"/>
      <c r="S26" s="32"/>
    </row>
    <row r="27" spans="1:19" x14ac:dyDescent="0.25">
      <c r="A27" s="35" t="s">
        <v>47</v>
      </c>
      <c r="B27" s="89"/>
      <c r="C27" s="90"/>
      <c r="D27" s="85"/>
      <c r="E27" s="86"/>
      <c r="F27" s="87"/>
      <c r="G27" s="88"/>
      <c r="H27" s="32"/>
      <c r="I27" s="25"/>
      <c r="J27" s="35" t="s">
        <v>47</v>
      </c>
      <c r="K27" s="89"/>
      <c r="L27" s="90"/>
      <c r="M27" s="85"/>
      <c r="N27" s="86"/>
      <c r="O27" s="87"/>
      <c r="P27" s="88"/>
      <c r="Q27" s="32"/>
      <c r="R27" s="32"/>
      <c r="S27" s="32"/>
    </row>
    <row r="28" spans="1:19" ht="24" x14ac:dyDescent="0.25">
      <c r="A28" s="34" t="s">
        <v>48</v>
      </c>
      <c r="B28" s="89"/>
      <c r="C28" s="90"/>
      <c r="D28" s="85">
        <v>3</v>
      </c>
      <c r="E28" s="86"/>
      <c r="F28" s="87"/>
      <c r="G28" s="88"/>
      <c r="H28" s="32">
        <v>3</v>
      </c>
      <c r="I28" s="25"/>
      <c r="J28" s="34" t="s">
        <v>48</v>
      </c>
      <c r="K28" s="89"/>
      <c r="L28" s="90"/>
      <c r="M28" s="85">
        <v>3</v>
      </c>
      <c r="N28" s="86"/>
      <c r="O28" s="87"/>
      <c r="P28" s="88"/>
      <c r="Q28" s="32">
        <v>3</v>
      </c>
      <c r="R28" s="32"/>
      <c r="S28" s="32"/>
    </row>
    <row r="29" spans="1:19" ht="15.75" thickBot="1" x14ac:dyDescent="0.3">
      <c r="A29" s="77" t="s">
        <v>49</v>
      </c>
      <c r="B29" s="78"/>
      <c r="C29" s="79"/>
      <c r="D29" s="80" t="str">
        <f>"="&amp;"1x"&amp;IF(SUM(D19:D24,F19:F28,D25,D28)&lt;&gt;0,SUM(D19:D24,F19:F28,D25,D28),0)&amp;"+"&amp;"2x"&amp;IF(AND(D26&lt;&gt;0,D26&lt;&gt;[1]Sheet2!B10),D26,0) &amp; "+"&amp; "3x" &amp; IF(AND(D27&lt;&gt;0,D27&lt;&gt;[1]Sheet2!B10),D27,0)</f>
        <v>=1x20+2x0+3x0</v>
      </c>
      <c r="E29" s="81"/>
      <c r="F29" s="81"/>
      <c r="G29" s="82"/>
      <c r="H29" s="36">
        <v>20</v>
      </c>
      <c r="I29" s="25"/>
      <c r="J29" s="102" t="s">
        <v>49</v>
      </c>
      <c r="K29" s="78"/>
      <c r="L29" s="103"/>
      <c r="M29" s="80" t="e">
        <f>"="&amp;"1x"&amp;IF(SUM(M19:M25,O19:O28,M26,#REF!)&lt;&gt;0,SUM(M19:M25,O19:O28,M26,#REF!),0)&amp;"+"&amp;"2x"&amp;IF(AND(M27&lt;&gt;0,M27&lt;&gt;[1]Sheet2!B10),M27,0) &amp; "+"&amp; "3x" &amp; IF(AND(M28&lt;&gt;0,M28&lt;&gt;[1]Sheet2!B10),M28,0)</f>
        <v>#REF!</v>
      </c>
      <c r="N29" s="81"/>
      <c r="O29" s="81"/>
      <c r="P29" s="82"/>
      <c r="Q29" s="36">
        <v>20</v>
      </c>
      <c r="R29" s="36"/>
      <c r="S29" s="36"/>
    </row>
    <row r="30" spans="1:19" ht="16.5" thickTop="1" thickBo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16.5" thickTop="1" thickBot="1" x14ac:dyDescent="0.3">
      <c r="A31" s="104" t="s">
        <v>50</v>
      </c>
      <c r="B31" s="105"/>
      <c r="C31" s="105"/>
      <c r="D31" s="105"/>
      <c r="E31" s="105"/>
      <c r="F31" s="105"/>
      <c r="G31" s="105"/>
      <c r="H31" s="106"/>
      <c r="I31" s="25"/>
      <c r="J31" s="104" t="s">
        <v>51</v>
      </c>
      <c r="K31" s="105"/>
      <c r="L31" s="105"/>
      <c r="M31" s="105"/>
      <c r="N31" s="105"/>
      <c r="O31" s="105"/>
      <c r="P31" s="105"/>
      <c r="Q31" s="105"/>
      <c r="R31" s="105"/>
      <c r="S31" s="106"/>
    </row>
    <row r="32" spans="1:19" ht="39" thickTop="1" x14ac:dyDescent="0.25">
      <c r="A32" s="39" t="s">
        <v>39</v>
      </c>
      <c r="B32" s="96" t="s">
        <v>40</v>
      </c>
      <c r="C32" s="97"/>
      <c r="D32" s="98" t="s">
        <v>41</v>
      </c>
      <c r="E32" s="99"/>
      <c r="F32" s="100" t="s">
        <v>42</v>
      </c>
      <c r="G32" s="101"/>
      <c r="H32" s="28" t="s">
        <v>43</v>
      </c>
      <c r="I32" s="40"/>
      <c r="J32" s="39" t="s">
        <v>39</v>
      </c>
      <c r="K32" s="96" t="s">
        <v>40</v>
      </c>
      <c r="L32" s="97"/>
      <c r="M32" s="98" t="s">
        <v>41</v>
      </c>
      <c r="N32" s="99"/>
      <c r="O32" s="100" t="s">
        <v>42</v>
      </c>
      <c r="P32" s="101"/>
      <c r="Q32" s="28" t="s">
        <v>43</v>
      </c>
      <c r="R32" s="28"/>
      <c r="S32" s="28"/>
    </row>
    <row r="33" spans="1:19" x14ac:dyDescent="0.25">
      <c r="A33" s="31" t="s">
        <v>44</v>
      </c>
      <c r="B33" s="83">
        <f>K24+2</f>
        <v>44877</v>
      </c>
      <c r="C33" s="84"/>
      <c r="D33" s="93"/>
      <c r="E33" s="86"/>
      <c r="F33" s="94"/>
      <c r="G33" s="95"/>
      <c r="H33" s="32" t="str">
        <f>IF(D33=[1]Sheet2!B10,"",IF((D33+F33)&lt;&gt;0,(D33+F33), ""))</f>
        <v/>
      </c>
      <c r="I33" s="41"/>
      <c r="J33" s="31" t="s">
        <v>44</v>
      </c>
      <c r="K33" s="83">
        <v>44884</v>
      </c>
      <c r="L33" s="84"/>
      <c r="M33" s="93"/>
      <c r="N33" s="86"/>
      <c r="O33" s="94"/>
      <c r="P33" s="95"/>
      <c r="Q33" s="32"/>
      <c r="R33" s="32"/>
      <c r="S33" s="32" t="str">
        <f>IF(M33=[1]Sheet2!B10,"",IF((M33+O33)&lt;&gt;0,(M33+O33), ""))</f>
        <v/>
      </c>
    </row>
    <row r="34" spans="1:19" x14ac:dyDescent="0.25">
      <c r="A34" s="31" t="s">
        <v>29</v>
      </c>
      <c r="B34" s="83">
        <f>B33+1</f>
        <v>44878</v>
      </c>
      <c r="C34" s="84"/>
      <c r="D34" s="85"/>
      <c r="E34" s="86"/>
      <c r="F34" s="91">
        <v>8</v>
      </c>
      <c r="G34" s="92"/>
      <c r="H34" s="32">
        <v>8</v>
      </c>
      <c r="I34" s="25"/>
      <c r="J34" s="31" t="s">
        <v>29</v>
      </c>
      <c r="K34" s="83">
        <v>44885</v>
      </c>
      <c r="L34" s="84"/>
      <c r="M34" s="85"/>
      <c r="N34" s="86"/>
      <c r="O34" s="91">
        <v>8</v>
      </c>
      <c r="P34" s="92"/>
      <c r="Q34" s="32">
        <v>8</v>
      </c>
      <c r="R34" s="32"/>
      <c r="S34" s="32"/>
    </row>
    <row r="35" spans="1:19" x14ac:dyDescent="0.25">
      <c r="A35" s="31" t="s">
        <v>30</v>
      </c>
      <c r="B35" s="83">
        <f t="shared" ref="B35:B38" si="1">B34+1</f>
        <v>44879</v>
      </c>
      <c r="C35" s="84"/>
      <c r="D35" s="85"/>
      <c r="E35" s="86"/>
      <c r="F35" s="91">
        <v>2</v>
      </c>
      <c r="G35" s="92"/>
      <c r="H35" s="32">
        <v>2</v>
      </c>
      <c r="I35" s="25"/>
      <c r="J35" s="31" t="s">
        <v>30</v>
      </c>
      <c r="K35" s="83">
        <v>44886</v>
      </c>
      <c r="L35" s="84"/>
      <c r="M35" s="85"/>
      <c r="N35" s="86"/>
      <c r="O35" s="91">
        <v>2</v>
      </c>
      <c r="P35" s="92"/>
      <c r="Q35" s="32">
        <v>2</v>
      </c>
      <c r="R35" s="32"/>
      <c r="S35" s="32"/>
    </row>
    <row r="36" spans="1:19" x14ac:dyDescent="0.25">
      <c r="A36" s="31" t="s">
        <v>31</v>
      </c>
      <c r="B36" s="83">
        <f t="shared" si="1"/>
        <v>44880</v>
      </c>
      <c r="C36" s="84"/>
      <c r="D36" s="85"/>
      <c r="E36" s="86"/>
      <c r="F36" s="91"/>
      <c r="G36" s="92"/>
      <c r="H36" s="32"/>
      <c r="I36" s="25"/>
      <c r="J36" s="31" t="s">
        <v>31</v>
      </c>
      <c r="K36" s="83">
        <v>44887</v>
      </c>
      <c r="L36" s="84"/>
      <c r="M36" s="85"/>
      <c r="N36" s="86"/>
      <c r="O36" s="91"/>
      <c r="P36" s="92"/>
      <c r="Q36" s="32"/>
      <c r="R36" s="32"/>
      <c r="S36" s="32" t="str">
        <f>IF(M36=[1]Sheet2!B10,"",IF((M36+O36)&lt;&gt;0,(M36+O36), ""))</f>
        <v/>
      </c>
    </row>
    <row r="37" spans="1:19" x14ac:dyDescent="0.25">
      <c r="A37" s="31" t="s">
        <v>32</v>
      </c>
      <c r="B37" s="83">
        <f t="shared" si="1"/>
        <v>44881</v>
      </c>
      <c r="C37" s="84"/>
      <c r="D37" s="85">
        <v>4</v>
      </c>
      <c r="E37" s="86"/>
      <c r="F37" s="91"/>
      <c r="G37" s="92"/>
      <c r="H37" s="32">
        <v>4</v>
      </c>
      <c r="I37" s="25"/>
      <c r="J37" s="31" t="s">
        <v>32</v>
      </c>
      <c r="K37" s="83">
        <v>44888</v>
      </c>
      <c r="L37" s="84"/>
      <c r="M37" s="85">
        <v>4</v>
      </c>
      <c r="N37" s="86"/>
      <c r="O37" s="91"/>
      <c r="P37" s="92"/>
      <c r="Q37" s="32">
        <v>4</v>
      </c>
      <c r="R37" s="32"/>
      <c r="S37" s="32"/>
    </row>
    <row r="38" spans="1:19" x14ac:dyDescent="0.25">
      <c r="A38" s="31" t="s">
        <v>33</v>
      </c>
      <c r="B38" s="83">
        <f t="shared" si="1"/>
        <v>44882</v>
      </c>
      <c r="C38" s="84"/>
      <c r="D38" s="85"/>
      <c r="E38" s="86"/>
      <c r="F38" s="91"/>
      <c r="G38" s="92"/>
      <c r="H38" s="32"/>
      <c r="I38" s="25"/>
      <c r="J38" s="31" t="s">
        <v>33</v>
      </c>
      <c r="K38" s="83">
        <v>44889</v>
      </c>
      <c r="L38" s="84"/>
      <c r="M38" s="85"/>
      <c r="N38" s="86"/>
      <c r="O38" s="91"/>
      <c r="P38" s="92"/>
      <c r="Q38" s="32"/>
      <c r="R38" s="32"/>
      <c r="S38" s="32" t="str">
        <f>IF(M38=[1]Sheet2!B10,"",IF((M38+O38)&lt;&gt;0,(M38+O38), ""))</f>
        <v/>
      </c>
    </row>
    <row r="39" spans="1:19" ht="24" x14ac:dyDescent="0.25">
      <c r="A39" s="34" t="s">
        <v>45</v>
      </c>
      <c r="B39" s="83"/>
      <c r="C39" s="84"/>
      <c r="D39" s="85">
        <v>3</v>
      </c>
      <c r="E39" s="86"/>
      <c r="F39" s="89"/>
      <c r="G39" s="90"/>
      <c r="H39" s="32">
        <v>3</v>
      </c>
      <c r="I39" s="25"/>
      <c r="J39" s="34" t="s">
        <v>45</v>
      </c>
      <c r="K39" s="83"/>
      <c r="L39" s="84"/>
      <c r="M39" s="85">
        <v>3</v>
      </c>
      <c r="N39" s="86"/>
      <c r="O39" s="89"/>
      <c r="P39" s="90"/>
      <c r="Q39" s="32">
        <v>3</v>
      </c>
      <c r="R39" s="32"/>
      <c r="S39" s="32"/>
    </row>
    <row r="40" spans="1:19" x14ac:dyDescent="0.25">
      <c r="A40" s="35" t="s">
        <v>46</v>
      </c>
      <c r="B40" s="83"/>
      <c r="C40" s="84"/>
      <c r="D40" s="85"/>
      <c r="E40" s="86"/>
      <c r="F40" s="87"/>
      <c r="G40" s="88"/>
      <c r="H40" s="32"/>
      <c r="I40" s="25"/>
      <c r="J40" s="35" t="s">
        <v>46</v>
      </c>
      <c r="K40" s="83"/>
      <c r="L40" s="84"/>
      <c r="M40" s="85"/>
      <c r="N40" s="86"/>
      <c r="O40" s="87"/>
      <c r="P40" s="88"/>
      <c r="Q40" s="32"/>
      <c r="R40" s="32"/>
      <c r="S40" s="32"/>
    </row>
    <row r="41" spans="1:19" x14ac:dyDescent="0.25">
      <c r="A41" s="35" t="s">
        <v>47</v>
      </c>
      <c r="B41" s="83"/>
      <c r="C41" s="84"/>
      <c r="D41" s="85"/>
      <c r="E41" s="86"/>
      <c r="F41" s="87"/>
      <c r="G41" s="88"/>
      <c r="H41" s="32"/>
      <c r="I41" s="25"/>
      <c r="J41" s="35" t="s">
        <v>47</v>
      </c>
      <c r="K41" s="83"/>
      <c r="L41" s="84"/>
      <c r="M41" s="85"/>
      <c r="N41" s="86"/>
      <c r="O41" s="87"/>
      <c r="P41" s="88"/>
      <c r="Q41" s="32"/>
      <c r="R41" s="32"/>
      <c r="S41" s="32"/>
    </row>
    <row r="42" spans="1:19" ht="24" x14ac:dyDescent="0.25">
      <c r="A42" s="34" t="s">
        <v>48</v>
      </c>
      <c r="B42" s="83"/>
      <c r="C42" s="84"/>
      <c r="D42" s="85">
        <v>3</v>
      </c>
      <c r="E42" s="86"/>
      <c r="F42" s="87"/>
      <c r="G42" s="88"/>
      <c r="H42" s="32">
        <v>3</v>
      </c>
      <c r="I42" s="25"/>
      <c r="J42" s="34" t="s">
        <v>48</v>
      </c>
      <c r="K42" s="83"/>
      <c r="L42" s="84"/>
      <c r="M42" s="85">
        <v>3</v>
      </c>
      <c r="N42" s="86"/>
      <c r="O42" s="87"/>
      <c r="P42" s="88"/>
      <c r="Q42" s="32">
        <v>3</v>
      </c>
      <c r="R42" s="32"/>
      <c r="S42" s="32"/>
    </row>
    <row r="43" spans="1:19" ht="15.75" thickBot="1" x14ac:dyDescent="0.3">
      <c r="A43" s="77" t="s">
        <v>49</v>
      </c>
      <c r="B43" s="78"/>
      <c r="C43" s="79"/>
      <c r="D43" s="80" t="str">
        <f>"="&amp;"1x"&amp;IF(SUM(D33:D38,F33:F42,D39,D42)&lt;&gt;0,SUM(D33:D38,F33:F42,D39,D42),0)&amp;"+"&amp;"2x"&amp;IF(AND(D40&lt;&gt;0,D40&lt;&gt;[1]Sheet2!B10),D40,0) &amp; "+"&amp; "3x" &amp; IF(AND(D41&lt;&gt;0,D41&lt;&gt;[1]Sheet2!B10),D41,0)</f>
        <v>=1x20+2x0+3x0</v>
      </c>
      <c r="E43" s="81"/>
      <c r="F43" s="81"/>
      <c r="G43" s="82"/>
      <c r="H43" s="36">
        <v>20</v>
      </c>
      <c r="I43" s="25"/>
      <c r="J43" s="77" t="s">
        <v>49</v>
      </c>
      <c r="K43" s="78"/>
      <c r="L43" s="79"/>
      <c r="M43" s="80" t="str">
        <f>"="&amp;"1x"&amp;IF(SUM(M33:M38,O33:O42,M39,M42)&lt;&gt;0,SUM(M33:M38,O33:O42,M39,M42),0)&amp;"+"&amp;"2x"&amp;IF(AND(M40&lt;&gt;0,M40&lt;&gt;[1]Sheet2!B10),M40,0) &amp; "+"&amp; "3x" &amp; IF(AND(M41&lt;&gt;0,M41&lt;&gt;[1]Sheet2!B10),M41,0)</f>
        <v>=1x20+2x0+3x0</v>
      </c>
      <c r="N43" s="81"/>
      <c r="O43" s="81"/>
      <c r="P43" s="82"/>
      <c r="Q43" s="36">
        <v>20</v>
      </c>
      <c r="R43" s="36"/>
      <c r="S43" s="36"/>
    </row>
    <row r="44" spans="1:19" ht="16.5" thickTop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5.75" thickBot="1" x14ac:dyDescent="0.3">
      <c r="A45" s="72" t="str">
        <f>"کۆی گشتی کاتژمێرەکان : [100] کاتژمێر"</f>
        <v>کۆی گشتی کاتژمێرەکان : [100] کاتژمێر</v>
      </c>
      <c r="B45" s="72"/>
      <c r="C45" s="72"/>
      <c r="D45" s="72"/>
      <c r="E45" s="72"/>
      <c r="F45" s="72"/>
      <c r="G45" s="72"/>
      <c r="H45" s="42"/>
      <c r="I45" s="72" t="str">
        <f>"کۆی کاتژمێرەکانی زێدەکی :[60] کاتژمێر"</f>
        <v>کۆی کاتژمێرەکانی زێدەکی :[60] کاتژمێر</v>
      </c>
      <c r="J45" s="72"/>
      <c r="K45" s="72"/>
      <c r="L45" s="72"/>
      <c r="M45" s="72"/>
      <c r="N45" s="72"/>
      <c r="O45" s="72"/>
      <c r="P45" s="42"/>
      <c r="Q45" s="42"/>
      <c r="R45" s="42"/>
      <c r="S45" s="42"/>
    </row>
    <row r="46" spans="1:19" ht="16.5" thickTop="1" thickBot="1" x14ac:dyDescent="0.3">
      <c r="A46" s="72" t="str">
        <f>"کۆی کاتژمێرەکانی نیساب :[40] کاتژمێر"</f>
        <v>کۆی کاتژمێرەکانی نیساب :[40] کاتژمێر</v>
      </c>
      <c r="B46" s="72"/>
      <c r="C46" s="72"/>
      <c r="D46" s="72"/>
      <c r="E46" s="72"/>
      <c r="F46" s="72"/>
      <c r="G46" s="72"/>
      <c r="H46" s="42"/>
      <c r="I46" s="73" t="s">
        <v>52</v>
      </c>
      <c r="J46" s="73"/>
      <c r="K46" s="73"/>
      <c r="L46" s="74">
        <v>6500</v>
      </c>
      <c r="M46" s="74"/>
      <c r="N46" s="43" t="s">
        <v>53</v>
      </c>
      <c r="O46" s="42"/>
      <c r="P46" s="42"/>
      <c r="Q46" s="42"/>
      <c r="R46" s="42"/>
      <c r="S46" s="42"/>
    </row>
    <row r="47" spans="1:19" ht="17.25" thickTop="1" thickBot="1" x14ac:dyDescent="0.3">
      <c r="A47" s="7"/>
      <c r="B47" s="7"/>
      <c r="C47" s="7"/>
      <c r="D47" s="7"/>
      <c r="E47" s="7"/>
      <c r="F47" s="7"/>
      <c r="G47" s="7"/>
      <c r="H47" s="42"/>
      <c r="I47" s="75" t="s">
        <v>54</v>
      </c>
      <c r="J47" s="75"/>
      <c r="K47" s="75"/>
      <c r="L47" s="76">
        <v>390000</v>
      </c>
      <c r="M47" s="76"/>
      <c r="N47" s="43" t="s">
        <v>53</v>
      </c>
      <c r="O47" s="42"/>
      <c r="P47" s="42"/>
      <c r="Q47" s="42"/>
      <c r="R47" s="42"/>
      <c r="S47" s="42"/>
    </row>
    <row r="48" spans="1:19" ht="16.5" thickTop="1" x14ac:dyDescent="0.25">
      <c r="A48" s="7"/>
      <c r="B48" s="7"/>
      <c r="C48" s="7"/>
      <c r="D48" s="7"/>
      <c r="E48" s="7"/>
      <c r="F48" s="7"/>
      <c r="G48" s="7"/>
      <c r="H48" s="42"/>
      <c r="I48" s="44"/>
      <c r="J48" s="44"/>
      <c r="K48" s="44"/>
      <c r="L48" s="45"/>
      <c r="M48" s="46"/>
      <c r="N48" s="42"/>
      <c r="O48" s="42"/>
      <c r="P48" s="42"/>
      <c r="Q48" s="42"/>
      <c r="R48" s="42"/>
      <c r="S48" s="42"/>
    </row>
    <row r="49" spans="1:19" ht="15.75" x14ac:dyDescent="0.25">
      <c r="A49" s="69"/>
      <c r="B49" s="69"/>
      <c r="C49" s="69"/>
      <c r="D49" s="47"/>
      <c r="E49" s="48"/>
      <c r="F49" s="48"/>
      <c r="G49" s="70" t="s">
        <v>55</v>
      </c>
      <c r="H49" s="70"/>
      <c r="I49" s="70"/>
      <c r="J49" s="70"/>
      <c r="K49" s="4"/>
      <c r="L49" s="4"/>
      <c r="M49" s="71" t="s">
        <v>56</v>
      </c>
      <c r="N49" s="71"/>
      <c r="O49" s="71"/>
      <c r="P49" s="4"/>
      <c r="Q49" s="4"/>
      <c r="R49" s="4"/>
      <c r="S49" s="4"/>
    </row>
    <row r="50" spans="1:19" ht="15.75" x14ac:dyDescent="0.25">
      <c r="A50" s="69"/>
      <c r="B50" s="69"/>
      <c r="C50" s="69"/>
      <c r="D50" s="47"/>
      <c r="E50" s="48"/>
      <c r="F50" s="48"/>
      <c r="G50" s="70" t="s">
        <v>57</v>
      </c>
      <c r="H50" s="70"/>
      <c r="I50" s="70"/>
      <c r="J50" s="70"/>
      <c r="K50" s="4"/>
      <c r="L50" s="4"/>
      <c r="M50" s="71" t="s">
        <v>58</v>
      </c>
      <c r="N50" s="71"/>
      <c r="O50" s="71"/>
      <c r="P50" s="4"/>
      <c r="Q50" s="4"/>
      <c r="R50" s="4"/>
      <c r="S50" s="4"/>
    </row>
    <row r="51" spans="1:19" ht="15.75" x14ac:dyDescent="0.25">
      <c r="A51" s="69"/>
      <c r="B51" s="137"/>
      <c r="C51" s="137"/>
      <c r="D51" s="137"/>
      <c r="E51" s="49"/>
      <c r="F51" s="49"/>
      <c r="G51" s="49"/>
      <c r="H51" s="49"/>
      <c r="I51" s="4"/>
      <c r="J51" s="17"/>
      <c r="K51" s="17"/>
      <c r="L51" s="17"/>
      <c r="M51" s="17"/>
      <c r="N51" s="17"/>
      <c r="O51" s="50"/>
      <c r="P51" s="4"/>
      <c r="Q51" s="4"/>
      <c r="R51" s="4"/>
      <c r="S51" s="4"/>
    </row>
    <row r="52" spans="1:19" ht="15.75" x14ac:dyDescent="0.25">
      <c r="A52" s="69" t="str">
        <f>C4</f>
        <v>د. دیــار صلاح الدین علی</v>
      </c>
      <c r="B52" s="69"/>
      <c r="C52" s="69"/>
      <c r="D52" s="47"/>
      <c r="E52" s="48"/>
      <c r="F52" s="48"/>
      <c r="G52" s="70" t="s">
        <v>63</v>
      </c>
      <c r="H52" s="70"/>
      <c r="I52" s="70"/>
      <c r="J52" s="70"/>
      <c r="K52" s="50"/>
      <c r="L52" s="50"/>
      <c r="M52" s="71" t="s">
        <v>59</v>
      </c>
      <c r="N52" s="71"/>
      <c r="O52" s="71"/>
      <c r="P52" s="4"/>
      <c r="Q52" s="4"/>
      <c r="R52" s="4"/>
      <c r="S52" s="4"/>
    </row>
    <row r="53" spans="1:19" ht="15.75" x14ac:dyDescent="0.25">
      <c r="A53" s="69" t="s">
        <v>60</v>
      </c>
      <c r="B53" s="69"/>
      <c r="C53" s="69"/>
      <c r="D53" s="47"/>
      <c r="E53" s="48"/>
      <c r="F53" s="48"/>
      <c r="G53" s="70" t="s">
        <v>61</v>
      </c>
      <c r="H53" s="70"/>
      <c r="I53" s="70"/>
      <c r="J53" s="70"/>
      <c r="K53" s="50"/>
      <c r="L53" s="50"/>
      <c r="M53" s="71" t="s">
        <v>62</v>
      </c>
      <c r="N53" s="71"/>
      <c r="O53" s="71"/>
      <c r="P53" s="4"/>
      <c r="Q53" s="4"/>
      <c r="R53" s="4"/>
      <c r="S53" s="4"/>
    </row>
    <row r="54" spans="1:19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</sheetData>
  <mergeCells count="192">
    <mergeCell ref="A1:F1"/>
    <mergeCell ref="M1:S1"/>
    <mergeCell ref="A2:F2"/>
    <mergeCell ref="M2:N2"/>
    <mergeCell ref="O2:P2"/>
    <mergeCell ref="A3:F3"/>
    <mergeCell ref="M3:O3"/>
    <mergeCell ref="B8:E8"/>
    <mergeCell ref="F8:I8"/>
    <mergeCell ref="J8:M8"/>
    <mergeCell ref="N8:Q8"/>
    <mergeCell ref="B9:E9"/>
    <mergeCell ref="B10:M10"/>
    <mergeCell ref="A4:B4"/>
    <mergeCell ref="C4:F4"/>
    <mergeCell ref="M4:O4"/>
    <mergeCell ref="Q4:R4"/>
    <mergeCell ref="A5:B5"/>
    <mergeCell ref="C5:F5"/>
    <mergeCell ref="M5:O5"/>
    <mergeCell ref="A17:H17"/>
    <mergeCell ref="J17:S17"/>
    <mergeCell ref="B18:C18"/>
    <mergeCell ref="D18:E18"/>
    <mergeCell ref="F18:G18"/>
    <mergeCell ref="K18:L18"/>
    <mergeCell ref="M18:N18"/>
    <mergeCell ref="O18:P18"/>
    <mergeCell ref="B11:E11"/>
    <mergeCell ref="J11:M11"/>
    <mergeCell ref="B12:G12"/>
    <mergeCell ref="A14:C15"/>
    <mergeCell ref="D14:E14"/>
    <mergeCell ref="F14:S14"/>
    <mergeCell ref="D15:E15"/>
    <mergeCell ref="F15:S15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S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1:D51"/>
    <mergeCell ref="A52:C52"/>
    <mergeCell ref="G52:J52"/>
    <mergeCell ref="M52:O52"/>
  </mergeCells>
  <dataValidations count="6">
    <dataValidation type="list" allowBlank="1" showInputMessage="1" showErrorMessage="1" sqref="F26:F28 H33 Q21:Q28 F35:F38 O21:O24 H19:H28 F20:F24 F40:F42 O33:Q33 Q19:S19 R20:S28 O26:O28 H35:H42 R33:S42 O35:O38 O40:O42 Q35:Q42" xr:uid="{476550FA-D7CF-4706-9CB1-001D6C6FC704}">
      <formula1>Lecc</formula1>
    </dataValidation>
    <dataValidation type="list" allowBlank="1" showInputMessage="1" showErrorMessage="1" sqref="B25:B28 C25 C28 F25:G25 F39:G39 O25:P25 O39:P39" xr:uid="{CE4F7C98-AFE9-4EBF-957A-2255BFD166A7}">
      <formula1>list1</formula1>
    </dataValidation>
    <dataValidation type="list" allowBlank="1" showInputMessage="1" showErrorMessage="1" sqref="K25:L28" xr:uid="{5225D242-65CD-4BB5-9C31-9ED794A835CC}">
      <formula1>list2</formula1>
    </dataValidation>
    <dataValidation type="list" allowBlank="1" showInputMessage="1" showErrorMessage="1" sqref="B39:C42" xr:uid="{0F5210C9-4606-4ECC-B609-BF22578EF5F9}">
      <formula1>list3</formula1>
    </dataValidation>
    <dataValidation type="list" showInputMessage="1" showErrorMessage="1" sqref="F19:G19 F33:G33 O19:P19" xr:uid="{FFF90DDD-F7F9-439D-83CD-47AC1436F7AF}">
      <formula1>Lecc</formula1>
    </dataValidation>
    <dataValidation type="list" allowBlank="1" showInputMessage="1" showErrorMessage="1" sqref="K39:L42" xr:uid="{90004788-6394-4554-A1EA-E37FF8FFE71A}">
      <formula1>list4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3" id="{7C7F1E81-0B1C-4F64-856A-39994413D85F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40" id="{7EE3649B-7479-43C1-958A-927F5F084CFA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38" id="{AB96366C-B2B3-4160-811C-33890DA7F7C2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36" id="{42E7ABC7-6A37-41F0-AA37-C33724427C26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27" id="{D6E0E200-E423-4B80-A5FA-6F9545FB8D84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07" id="{6E4983BE-A901-4017-AE11-1EE93ADC6D1C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F26:F28</xm:sqref>
        </x14:conditionalFormatting>
        <x14:conditionalFormatting xmlns:xm="http://schemas.microsoft.com/office/excel/2006/main">
          <x14:cfRule type="expression" priority="28" id="{EF74752F-C009-4027-B334-0437DF513B29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49" id="{BD34AE12-8BC9-4902-AF0A-A5FB23A9EC40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47" id="{216B6F9C-CAEA-4182-8E25-4690845DB564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45" id="{B2F272FC-D41D-4745-8C76-9B637566F099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0" id="{BFA47B64-D470-488F-92B4-39F6782A7628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29" id="{AE163D6B-5C7E-4A5D-9EF4-8D9312697816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F40:F42</xm:sqref>
        </x14:conditionalFormatting>
        <x14:conditionalFormatting xmlns:xm="http://schemas.microsoft.com/office/excel/2006/main">
          <x14:cfRule type="expression" priority="135" id="{5F32C805-E9E5-4573-992A-DEC986AB30A7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F19:G19</xm:sqref>
        </x14:conditionalFormatting>
        <x14:conditionalFormatting xmlns:xm="http://schemas.microsoft.com/office/excel/2006/main">
          <x14:cfRule type="expression" priority="141" stopIfTrue="1" id="{52B5DECC-AD4D-4B46-A71C-5A8B603348B0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F20:G20</xm:sqref>
        </x14:conditionalFormatting>
        <x14:conditionalFormatting xmlns:xm="http://schemas.microsoft.com/office/excel/2006/main">
          <x14:cfRule type="expression" priority="142" stopIfTrue="1" id="{F4DF3357-30EC-404D-969B-FC226698626B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F21:G21</xm:sqref>
        </x14:conditionalFormatting>
        <x14:conditionalFormatting xmlns:xm="http://schemas.microsoft.com/office/excel/2006/main">
          <x14:cfRule type="expression" priority="139" id="{49570918-CDC0-4479-9BD9-A6203A1CD65A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F22:G22</xm:sqref>
        </x14:conditionalFormatting>
        <x14:conditionalFormatting xmlns:xm="http://schemas.microsoft.com/office/excel/2006/main">
          <x14:cfRule type="expression" priority="137" id="{5F4CD69F-6ECA-4297-8C68-D22409BA69DC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128" id="{A4DBCC5F-D28A-4F6C-B935-93B8BFA127D5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108" id="{781AD463-1222-4673-89E3-0D3EC8B4E12D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F26:G28</xm:sqref>
        </x14:conditionalFormatting>
        <x14:conditionalFormatting xmlns:xm="http://schemas.microsoft.com/office/excel/2006/main">
          <x14:cfRule type="expression" priority="105" id="{F9E5675B-ED24-48B9-A967-441AD18C4763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27" stopIfTrue="1" id="{3E2F4B7B-F823-4CE0-90E1-9F799EC99B0E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50" stopIfTrue="1" id="{39BC6ACD-D296-45D1-8296-EED509E8BA92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48" id="{89B7D6F8-D5DA-4CE6-929B-FEB27799637F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F36:G36</xm:sqref>
        </x14:conditionalFormatting>
        <x14:conditionalFormatting xmlns:xm="http://schemas.microsoft.com/office/excel/2006/main">
          <x14:cfRule type="expression" priority="46" id="{224C496D-5A5C-4F60-921F-27D94E002A59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41" id="{2612E5C2-C20A-4748-B105-5114F5FE24BA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30" id="{2E2EA6B0-431A-43ED-B678-DF92E5C0D8B8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F40:G42</xm:sqref>
        </x14:conditionalFormatting>
        <x14:conditionalFormatting xmlns:xm="http://schemas.microsoft.com/office/excel/2006/main">
          <x14:cfRule type="expression" priority="134" id="{D5C85A9F-8713-40ED-94BC-D86479E2993B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32" id="{249F2AC0-E607-4E7F-852B-4DC04165CC45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31" id="{8A8D11E7-EA19-412F-8468-450089932956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30" id="{55296266-DD15-4F1A-A186-ACA507C9FDCF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29" id="{5A2054B8-A9E7-4184-9A29-2F32C9E0D6C7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26" id="{888AC098-F45E-47C2-A944-590C532BA892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25" id="{01B68D11-3811-4A54-83BC-C678D092BB04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24" id="{66E50E39-DB5E-4E29-86F7-90E3A91DE09E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23" id="{DD035A4B-269E-46D9-805A-F2B4407FF43B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20" id="{0AD3947E-2BC6-40D2-A51C-3BF5DD3CFED2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33" id="{23B09A46-3D4F-45A0-984E-0EAA2ED44A5A}">
            <xm:f>$D$33='\Users\Dubai\Downloads\[كليشه‌ى-وانه‌ى-زيدmedia-2019.xlsx]Sheet2'!#REF!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6" id="{F865D301-612A-446E-9140-1FFE3851D95D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4" id="{A0982198-2E34-40A6-ADFF-6C5EEBF79760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3" id="{A3967D63-BD4A-4CFA-97EE-1386935A2CB0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2" id="{326B38A3-D708-4BCE-B53C-1FC3F59F2944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9" id="{6ACCF581-407C-45E0-B78E-07E6E011B6D1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8" id="{2070E945-9CFD-44BA-9295-495D58BF2F6B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7" id="{3D412B05-1D63-4E60-BB4B-46ECC38F5CDE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6" id="{375B9B1B-4057-43C6-A0C4-1F6C24552301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3" id="{4DD3F1A0-A556-4E28-AFA1-68228F47FF48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06" id="{C6E103E6-863F-4323-A030-85317FAD6049}">
            <xm:f>$D$19='\Users\Dubai\Downloads\[كليشه‌ى-وانه‌ى-زيدmedia-2019.xlsx]Sheet2'!#REF!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4" id="{8B4298DF-F715-4AB8-904D-C16FE8DFA3E7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75" id="{1A0097AC-94EF-4EE6-8D8C-C61B98DDCDFB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73" id="{B0BFC8E4-95E1-45B5-8CA2-B778C444AA5B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71" id="{9A511BF8-D980-4169-924F-439B0F4179EC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6" id="{A271B648-574C-442C-9FC5-077E77975DEB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5" id="{9E2DE550-BA6B-4737-839C-861A70D88366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O26:O28</xm:sqref>
        </x14:conditionalFormatting>
        <x14:conditionalFormatting xmlns:xm="http://schemas.microsoft.com/office/excel/2006/main">
          <x14:cfRule type="expression" priority="3" id="{32BFDA07-A55C-4E10-978E-BE6F6D272267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4" id="{AC260074-3B81-4686-B1C0-CB424F9C2382}">
            <xm:f>($D$21='\Users\Dubai\Downloads\[كليشه‌ى-وانه‌ى-زيدmedia-2019.xlsx]Sheet2'!#REF!)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2" id="{63FF78FF-9936-491D-9C34-2DC6D28D2CB4}">
            <xm:f>($D$22='\Users\Dubai\Downloads\[كليشه‌ى-وانه‌ى-زيدmedia-2019.xlsx]Sheet2'!#REF!)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0" id="{3A96CB24-C7E8-4512-8ED3-3CCE31FC3EA8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5" id="{50D255D0-B753-414A-85E8-0EF0F82B731E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" id="{61D67C94-A97B-4CA6-9E14-9944CDBE3D67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O40:O42</xm:sqref>
        </x14:conditionalFormatting>
        <x14:conditionalFormatting xmlns:xm="http://schemas.microsoft.com/office/excel/2006/main">
          <x14:cfRule type="expression" priority="53" stopIfTrue="1" id="{3B7CAAD1-B204-4DF3-A94D-9807F15D37B1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76" stopIfTrue="1" id="{EE312200-C834-4FCD-911D-31B2C030633B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74" id="{1868698E-F450-4CC0-80CC-CABF3AAD6172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O22:P22</xm:sqref>
        </x14:conditionalFormatting>
        <x14:conditionalFormatting xmlns:xm="http://schemas.microsoft.com/office/excel/2006/main">
          <x14:cfRule type="expression" priority="72" id="{1F96DFAB-12A7-4332-B872-9BDEBBF504E2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O23:P23</xm:sqref>
        </x14:conditionalFormatting>
        <x14:conditionalFormatting xmlns:xm="http://schemas.microsoft.com/office/excel/2006/main">
          <x14:cfRule type="expression" priority="67" id="{2BCC8EC6-4B9B-4068-BF79-AFED9BD7E11E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56" id="{35550F83-098E-4CE9-AC47-D9A8C1C37B60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O26:P28</xm:sqref>
        </x14:conditionalFormatting>
        <x14:conditionalFormatting xmlns:xm="http://schemas.microsoft.com/office/excel/2006/main">
          <x14:cfRule type="expression" priority="118" id="{D870DDA4-8693-41B4-9407-C18D6898895F}">
            <xm:f>$M$33='\Users\Dubai\Downloads\[كليشه‌ى-وانه‌ى-زيدmedia-2019.xlsx]Sheet2'!#REF!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O33:P33</xm:sqref>
        </x14:conditionalFormatting>
        <x14:conditionalFormatting xmlns:xm="http://schemas.microsoft.com/office/excel/2006/main">
          <x14:cfRule type="expression" priority="2" stopIfTrue="1" id="{949EBCB0-4434-462A-A49F-B43D8723F7E3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25" stopIfTrue="1" id="{BE672E71-8F7F-4C7E-B579-8508A9D9076C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23" id="{B40CCE63-0AF8-4360-A138-17FC2FB0A08C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21" id="{77CDCD21-A4A7-404E-A906-A15D8E6B20EC}">
            <xm:f>($D$23='\Users\Dubai\Downloads\[كليشه‌ى-وانه‌ى-زيدmedia-2019.xlsx]Sheet2'!#REF!)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16" id="{23A6430F-C5C3-4DDA-870F-75902F4CC12E}">
            <xm:f>($D$24='\Users\Dubai\Downloads\[كليشه‌ى-وانه‌ى-زيدmedia-2019.xlsx]Sheet2'!#REF!)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5" id="{0EFD05AE-FC73-4076-AE14-70083018823F}">
            <xm:f>($D$28='\Users\Dubai\Downloads\[كليشه‌ى-وانه‌ى-زيدmedia-2019.xlsx]Sheet2'!#REF!)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O40:P42</xm:sqref>
        </x14:conditionalFormatting>
        <x14:conditionalFormatting xmlns:xm="http://schemas.microsoft.com/office/excel/2006/main">
          <x14:cfRule type="expression" priority="59" id="{7EA6C91F-2939-48F6-BE14-42434BEEDCDC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" id="{8C1E8D81-BBC9-4987-8684-2BA74F74D8B7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9" id="{5387158F-DAFA-46D3-844A-86E95723E45B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8" id="{EBF4AECD-3126-4C5A-AB5A-AC3C5CD62E68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814DC4B6-5A37-4E3A-A403-06B31CD92F32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4" id="{D71B10B6-B574-438B-8A56-5946808D24DE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8" id="{F51BFBDF-7559-4382-9D23-8E17093A3478}">
            <xm:f>$D$28='\Users\Dubai\Downloads\[كليشه‌ى-وانه‌ى-زيدmedia-2019.xlsx]Sheet2'!#REF!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94" id="{B5651725-0076-4CE6-B004-2246431E0337}">
            <xm:f>$M$19='\Users\Dubai\Downloads\[كليشه‌ى-وانه‌ى-زيدmedia-2019.xlsx]Sheet2'!#REF!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Q19:S19</xm:sqref>
        </x14:conditionalFormatting>
        <x14:conditionalFormatting xmlns:xm="http://schemas.microsoft.com/office/excel/2006/main">
          <x14:cfRule type="expression" priority="51" id="{0F7CE21C-DADF-4FB9-ACAE-DC0077D7FC7D}">
            <xm:f>$D$20='\Users\Dubai\Downloads\[كليشه‌ى-وانه‌ى-زيدmedia-2019.xlsx]Sheet2'!#REF!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Q20:S20</xm:sqref>
        </x14:conditionalFormatting>
        <x14:conditionalFormatting xmlns:xm="http://schemas.microsoft.com/office/excel/2006/main">
          <x14:cfRule type="expression" priority="70" id="{EA43C17D-7392-41C7-944B-C6FD9E0AC1C4}">
            <xm:f>$D$21='\Users\Dubai\Downloads\[كليشه‌ى-وانه‌ى-زيدmedia-2019.xlsx]Sheet2'!#REF!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Q21:S21</xm:sqref>
        </x14:conditionalFormatting>
        <x14:conditionalFormatting xmlns:xm="http://schemas.microsoft.com/office/excel/2006/main">
          <x14:cfRule type="expression" priority="69" id="{CB35DF38-1824-4DA1-92FB-56F8AAF748CF}">
            <xm:f>$D$22='\Users\Dubai\Downloads\[كليشه‌ى-وانه‌ى-زيدmedia-2019.xlsx]Sheet2'!#REF!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Q22:S22</xm:sqref>
        </x14:conditionalFormatting>
        <x14:conditionalFormatting xmlns:xm="http://schemas.microsoft.com/office/excel/2006/main">
          <x14:cfRule type="expression" priority="68" id="{EB89B4B9-B238-43C6-B884-15107DA7BBFF}">
            <xm:f>$D$23='\Users\Dubai\Downloads\[كليشه‌ى-وانه‌ى-زيدmedia-2019.xlsx]Sheet2'!#REF!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Q23:S23</xm:sqref>
        </x14:conditionalFormatting>
        <x14:conditionalFormatting xmlns:xm="http://schemas.microsoft.com/office/excel/2006/main">
          <x14:cfRule type="expression" priority="65" id="{CCC86890-5A87-467E-A988-AC689CF30583}">
            <xm:f>$D$24='\Users\Dubai\Downloads\[كليشه‌ى-وانه‌ى-زيدmedia-2019.xlsx]Sheet2'!#REF!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Q24:S24</xm:sqref>
        </x14:conditionalFormatting>
        <x14:conditionalFormatting xmlns:xm="http://schemas.microsoft.com/office/excel/2006/main">
          <x14:cfRule type="expression" priority="64" id="{CAA53715-2BD4-4F20-9437-8BE7C1F9A4C8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Q25:S25</xm:sqref>
        </x14:conditionalFormatting>
        <x14:conditionalFormatting xmlns:xm="http://schemas.microsoft.com/office/excel/2006/main">
          <x14:cfRule type="expression" priority="63" id="{E47AE0C6-B7CD-4898-A03A-56069BAAFE8F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Q26:S26</xm:sqref>
        </x14:conditionalFormatting>
        <x14:conditionalFormatting xmlns:xm="http://schemas.microsoft.com/office/excel/2006/main">
          <x14:cfRule type="expression" priority="62" id="{C2862817-36D2-4EF0-9310-41969014F019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Q27:S27</xm:sqref>
        </x14:conditionalFormatting>
        <x14:conditionalFormatting xmlns:xm="http://schemas.microsoft.com/office/excel/2006/main">
          <x14:cfRule type="expression" priority="93" id="{33E58608-B093-4F04-8A48-88E2C3BDDA8F}">
            <xm:f>$M$33='\Users\Dubai\Downloads\[كليشه‌ى-وانه‌ى-زيدmedia-2019.xlsx]Sheet2'!#REF!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Q33:S33</xm:sqref>
        </x14:conditionalFormatting>
        <x14:conditionalFormatting xmlns:xm="http://schemas.microsoft.com/office/excel/2006/main">
          <x14:cfRule type="expression" priority="13" id="{9801DA28-4AA6-4A77-A03C-E896870401E8}">
            <xm:f>$D$25='\Users\Dubai\Downloads\[كليشه‌ى-وانه‌ى-زيدmedia-2019.xlsx]Sheet2'!#REF!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Q39:S39</xm:sqref>
        </x14:conditionalFormatting>
        <x14:conditionalFormatting xmlns:xm="http://schemas.microsoft.com/office/excel/2006/main">
          <x14:cfRule type="expression" priority="12" id="{C656DF85-3C98-44F8-9018-388F06168C5D}">
            <xm:f>$D$26='\Users\Dubai\Downloads\[كليشه‌ى-وانه‌ى-زيدmedia-2019.xlsx]Sheet2'!#REF!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Q40:S40</xm:sqref>
        </x14:conditionalFormatting>
        <x14:conditionalFormatting xmlns:xm="http://schemas.microsoft.com/office/excel/2006/main">
          <x14:cfRule type="expression" priority="11" id="{271B3EA4-3EBC-4DFD-8E9D-E6269CC5C42D}">
            <xm:f>$D$27='\Users\Dubai\Downloads\[كليشه‌ى-وانه‌ى-زيدmedia-2019.xlsx]Sheet2'!#REF!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Q41:S41</xm:sqref>
        </x14:conditionalFormatting>
        <x14:conditionalFormatting xmlns:xm="http://schemas.microsoft.com/office/excel/2006/main">
          <x14:cfRule type="expression" priority="144" id="{C251DDC6-AB91-4623-8A3B-BA7C802222B2}">
            <xm:f>#REF!='\Users\Dubai\Downloads\[كليشه‌ى-وانه‌ى-زيدmedia-2019.xlsx]Sheet2'!#REF!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R28:S28</xm:sqref>
        </x14:conditionalFormatting>
        <x14:conditionalFormatting xmlns:xm="http://schemas.microsoft.com/office/excel/2006/main">
          <x14:cfRule type="expression" priority="92" id="{B09CBE18-0DEC-4938-95CE-B8581E8D52BA}">
            <xm:f>$M$34='\Users\Dubai\Downloads\[كليشه‌ى-وانه‌ى-زيدmedia-2019.xlsx]Sheet2'!#REF!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R34:S34</xm:sqref>
        </x14:conditionalFormatting>
        <x14:conditionalFormatting xmlns:xm="http://schemas.microsoft.com/office/excel/2006/main">
          <x14:cfRule type="expression" priority="91" id="{5209BADB-5998-4C20-9FC2-30DE499064E9}">
            <xm:f>$M$35='\Users\Dubai\Downloads\[كليشه‌ى-وانه‌ى-زيدmedia-2019.xlsx]Sheet2'!#REF!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R35:S35</xm:sqref>
        </x14:conditionalFormatting>
        <x14:conditionalFormatting xmlns:xm="http://schemas.microsoft.com/office/excel/2006/main">
          <x14:cfRule type="expression" priority="90" id="{FFB7D2D9-F104-45E9-A974-5CD46A691365}">
            <xm:f>$M$36='\Users\Dubai\Downloads\[كليشه‌ى-وانه‌ى-زيدmedia-2019.xlsx]Sheet2'!#REF!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R36:S36</xm:sqref>
        </x14:conditionalFormatting>
        <x14:conditionalFormatting xmlns:xm="http://schemas.microsoft.com/office/excel/2006/main">
          <x14:cfRule type="expression" priority="89" id="{55684171-B386-49BE-989B-A9930B1CEB44}">
            <xm:f>$M$37='\Users\Dubai\Downloads\[كليشه‌ى-وانه‌ى-زيدmedia-2019.xlsx]Sheet2'!#REF!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R37:S37</xm:sqref>
        </x14:conditionalFormatting>
        <x14:conditionalFormatting xmlns:xm="http://schemas.microsoft.com/office/excel/2006/main">
          <x14:cfRule type="expression" priority="88" id="{9DC99BC6-2F58-4E50-8BDC-3DBE77C0D9A9}">
            <xm:f>$M$38='\Users\Dubai\Downloads\[كليشه‌ى-وانه‌ى-زيدmedia-2019.xlsx]Sheet2'!#REF!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R38:S38</xm:sqref>
        </x14:conditionalFormatting>
        <x14:conditionalFormatting xmlns:xm="http://schemas.microsoft.com/office/excel/2006/main">
          <x14:cfRule type="expression" priority="87" id="{41E2095D-9CA8-4548-A805-DC6BD1936F42}">
            <xm:f>$M$42='\Users\Dubai\Downloads\[كليشه‌ى-وانه‌ى-زيدmedia-2019.xlsx]Sheet2'!#REF!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R42:S42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02E21A0-5F6F-4AFC-9421-1B42B9087969}">
          <x14:formula1>
            <xm:f>'C:\Users\Dubai\Downloads\[كليشه‌ى-وانه‌ى-زيدmedia-2019.xlsx]Sheet2'!#REF!</xm:f>
          </x14:formula1>
          <xm:sqref>M19:N19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Extra Lectures</vt:lpstr>
      <vt:lpstr>Sheet1</vt:lpstr>
      <vt:lpstr>'Extra Lectures'!Print_Area</vt:lpstr>
    </vt:vector>
  </TitlesOfParts>
  <Company>Enjoy My Fine Releases.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365VIP</cp:lastModifiedBy>
  <cp:lastPrinted>2024-06-04T13:47:50Z</cp:lastPrinted>
  <dcterms:created xsi:type="dcterms:W3CDTF">2020-01-28T11:00:21Z</dcterms:created>
  <dcterms:modified xsi:type="dcterms:W3CDTF">2024-06-04T13:48:25Z</dcterms:modified>
</cp:coreProperties>
</file>