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255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44525"/>
</workbook>
</file>

<file path=xl/calcChain.xml><?xml version="1.0" encoding="utf-8"?>
<calcChain xmlns="http://schemas.openxmlformats.org/spreadsheetml/2006/main"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<sst xmlns="http://schemas.openxmlformats.org/spreadsheetml/2006/main" count="203" uniqueCount="169">
  <si>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</si>
  <si>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</si>
  <si>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</si>
  <si>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</si>
  <si>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</si>
  <si>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</si>
  <si>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</si>
  <si>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</si>
  <si>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</si>
  <si>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</si>
  <si>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</si>
  <si>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</si>
  <si>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</si>
  <si>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</si>
  <si>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</si>
  <si>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</si>
  <si>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</si>
  <si>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</si>
  <si>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</si>
  <si>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</si>
  <si>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</si>
  <si>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</si>
  <si>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</si>
  <si>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</si>
  <si>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</si>
  <si>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</si>
  <si>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</si>
  <si>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</si>
  <si>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</si>
  <si>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</si>
  <si>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</si>
  <si>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</si>
  <si>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</si>
  <si>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</si>
  <si>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</si>
  <si>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</si>
  <si>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</si>
  <si>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</si>
  <si>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</si>
  <si>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</si>
  <si>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</si>
  <si>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</si>
  <si>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</si>
  <si>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</si>
  <si>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</si>
  <si>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</si>
  <si>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</si>
  <si>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</si>
  <si>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</si>
  <si>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</si>
  <si>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</si>
  <si>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</si>
  <si>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</si>
  <si>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</si>
  <si>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</si>
  <si>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</si>
  <si>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</si>
  <si>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</si>
  <si>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</si>
  <si>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</si>
  <si>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</si>
  <si>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</si>
  <si>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</si>
  <si>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</si>
  <si>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</si>
  <si>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</si>
  <si>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</si>
  <si>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</si>
  <si>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</si>
  <si>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</si>
  <si>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</si>
  <si>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</si>
  <si>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</si>
  <si>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</si>
  <si>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</si>
  <si>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</si>
  <si>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</si>
  <si>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</si>
  <si>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</si>
  <si>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</si>
  <si>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</si>
  <si>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</si>
  <si>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</si>
  <si>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</si>
  <si>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</si>
  <si>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</si>
  <si>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</si>
  <si>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</si>
  <si>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</si>
  <si>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</si>
  <si>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</si>
  <si>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</si>
  <si>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</si>
  <si>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</si>
  <si>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</si>
  <si>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</si>
  <si>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</si>
  <si>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</si>
  <si>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</si>
  <si>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</si>
  <si>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</si>
  <si>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</si>
  <si>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</si>
  <si>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</si>
  <si>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</si>
  <si>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</si>
  <si>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</si>
  <si>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</si>
  <si>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</si>
  <si>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</si>
  <si>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</si>
  <si>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</si>
  <si>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</si>
  <si>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</si>
  <si>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</si>
  <si>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</si>
  <si>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</si>
  <si>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</si>
  <si>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</si>
  <si>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</si>
  <si>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</si>
  <si>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</si>
  <si>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</si>
  <si>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</si>
  <si>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</si>
  <si>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</si>
  <si>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</si>
  <si>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</si>
  <si>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</si>
  <si>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</si>
  <si>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</si>
  <si>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</si>
  <si>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</si>
  <si>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</si>
  <si>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</si>
  <si>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</si>
  <si>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</si>
  <si>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</si>
  <si>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</si>
  <si>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</si>
  <si>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</si>
  <si>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</si>
  <si>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</si>
  <si>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</si>
  <si>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</si>
  <si>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</si>
  <si>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</si>
  <si>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</si>
  <si>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</si>
  <si>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</si>
  <si>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</si>
  <si>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</si>
  <si>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</si>
  <si>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</si>
  <si>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</si>
  <si>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</si>
  <si>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</si>
  <si>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</si>
  <si>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</si>
  <si>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</si>
  <si>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</si>
  <si>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</si>
  <si>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</si>
  <si>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</si>
  <si>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</si>
  <si>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</si>
  <si>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هلز عنتر ولي</t>
  </si>
  <si>
    <t>زانستە کۆمەلایەتییەکان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</si>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</sst>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topLeftCell="B1" zoomScale="110" zoomScaleNormal="110" zoomScaleSheetLayoutView="100" workbookViewId="0">
      <selection activeCell="D62" sqref="D62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35</v>
      </c>
    </row>
    <row r="3" spans="1:13">
      <c r="A3" s="108" t="s">
        <v>42</v>
      </c>
      <c r="B3" s="109"/>
      <c r="C3" s="105" t="s">
        <v>48</v>
      </c>
      <c r="D3" s="106"/>
      <c r="E3" s="5" t="s">
        <v>11</v>
      </c>
      <c r="F3" s="12">
        <f t="shared" ref="F3" si="0">E67</f>
        <v>107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142</v>
      </c>
    </row>
    <row r="5" spans="1:13">
      <c r="A5" s="108" t="s">
        <v>44</v>
      </c>
      <c r="B5" s="109"/>
      <c r="C5" s="105" t="s">
        <v>168</v>
      </c>
      <c r="D5" s="106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30</v>
      </c>
      <c r="E7" s="25">
        <f>D7</f>
        <v>30</v>
      </c>
      <c r="F7" s="107" t="s">
        <v>146</v>
      </c>
      <c r="G7" s="107"/>
      <c r="H7" s="107"/>
      <c r="I7" s="107"/>
    </row>
    <row r="8" spans="1:13" ht="14.25" customHeight="1">
      <c r="A8" s="44">
        <v>-2</v>
      </c>
      <c r="B8" s="50" t="s">
        <v>150</v>
      </c>
      <c r="C8" s="42">
        <v>3</v>
      </c>
      <c r="D8" s="40">
        <v>2</v>
      </c>
      <c r="E8" s="25">
        <f t="shared" ref="E8:E11" si="1">D8*C8</f>
        <v>6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0</v>
      </c>
      <c r="E9" s="25">
        <f t="shared" si="1"/>
        <v>0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68</v>
      </c>
      <c r="C10" s="42">
        <v>6</v>
      </c>
      <c r="D10" s="40">
        <v>1</v>
      </c>
      <c r="E10" s="25">
        <f t="shared" si="1"/>
        <v>6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>
      <c r="A14" s="28" t="s">
        <v>65</v>
      </c>
      <c r="B14" s="55"/>
      <c r="C14" s="28"/>
      <c r="D14" s="28"/>
      <c r="E14" s="29">
        <f>SUM(E7:E13)</f>
        <v>42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>
      <c r="A18" s="44">
        <v>-10</v>
      </c>
      <c r="B18" s="56" t="s">
        <v>69</v>
      </c>
      <c r="C18" s="43">
        <v>2</v>
      </c>
      <c r="D18" s="38">
        <v>1</v>
      </c>
      <c r="E18" s="26">
        <f t="shared" si="3"/>
        <v>2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1</v>
      </c>
      <c r="E19" s="25">
        <f t="shared" si="3"/>
        <v>3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1</v>
      </c>
      <c r="E21" s="25">
        <f t="shared" si="4"/>
        <v>6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11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1</v>
      </c>
      <c r="E26" s="25">
        <f t="shared" si="5"/>
        <v>4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5</v>
      </c>
      <c r="E32" s="25">
        <f t="shared" si="5"/>
        <v>15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2</v>
      </c>
      <c r="E35" s="25">
        <f t="shared" si="5"/>
        <v>10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29</v>
      </c>
      <c r="F37" s="4"/>
      <c r="G37" s="16"/>
      <c r="H37" s="16"/>
      <c r="I37" s="16"/>
      <c r="J37" s="16"/>
      <c r="K37" s="16"/>
      <c r="L37" s="16"/>
      <c r="M37" s="16"/>
    </row>
    <row r="38" spans="1:13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2</v>
      </c>
      <c r="E39" s="25">
        <f t="shared" ref="E39:E44" si="7">D39*C39</f>
        <v>6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3</v>
      </c>
      <c r="E40" s="25">
        <f t="shared" si="7"/>
        <v>6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1</v>
      </c>
      <c r="E41" s="26">
        <f>IF(D41=0,0,IF(D41&gt;=2,20,10))</f>
        <v>10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12</v>
      </c>
      <c r="E42" s="25">
        <f t="shared" si="7"/>
        <v>12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2</v>
      </c>
      <c r="E43" s="26">
        <f t="shared" si="7"/>
        <v>4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2</v>
      </c>
      <c r="E45" s="25">
        <f t="shared" ref="E45" si="8">D45*C45</f>
        <v>6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44</v>
      </c>
      <c r="F46" s="37"/>
      <c r="G46" s="16"/>
      <c r="H46" s="16"/>
      <c r="I46" s="16"/>
      <c r="J46" s="16"/>
      <c r="K46" s="16"/>
      <c r="L46" s="16"/>
      <c r="M46" s="16"/>
    </row>
    <row r="47" spans="1:13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3</v>
      </c>
      <c r="E54" s="25">
        <f>IF(D54=0,0,3)</f>
        <v>3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3</v>
      </c>
      <c r="F56" s="4"/>
      <c r="G56" s="16"/>
      <c r="H56" s="16"/>
      <c r="I56" s="16"/>
      <c r="J56" s="16"/>
      <c r="K56" s="16"/>
      <c r="L56" s="16"/>
      <c r="M56" s="16"/>
    </row>
    <row r="57" spans="1:13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0</v>
      </c>
      <c r="E60" s="25">
        <f t="shared" si="10"/>
        <v>0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2</v>
      </c>
      <c r="E61" s="25">
        <f>D61*2</f>
        <v>4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13</v>
      </c>
      <c r="F64" s="3"/>
      <c r="K64" s="16"/>
      <c r="L64" s="16"/>
      <c r="M64" s="16"/>
    </row>
    <row r="65" spans="1: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35</v>
      </c>
      <c r="F66" s="4"/>
    </row>
    <row r="67" spans="1:6">
      <c r="A67" s="27"/>
      <c r="B67" s="61"/>
      <c r="C67" s="27"/>
      <c r="D67" s="33" t="s">
        <v>11</v>
      </c>
      <c r="E67" s="34">
        <f>E68-E66</f>
        <v>107</v>
      </c>
      <c r="F67" s="4"/>
    </row>
    <row r="68" spans="1:6">
      <c r="A68" s="27"/>
      <c r="B68" s="61"/>
      <c r="C68" s="27"/>
      <c r="D68" s="33" t="s">
        <v>12</v>
      </c>
      <c r="E68" s="35">
        <f>(E14+E23+E37+E46+E56+E64)</f>
        <v>142</v>
      </c>
      <c r="F68" s="4"/>
    </row>
    <row r="69" spans="1:6" ht="14.25">
      <c r="A69" s="3"/>
      <c r="B69" s="37"/>
      <c r="C69" s="6"/>
      <c r="D69" s="6"/>
      <c r="E69" s="6"/>
      <c r="F69" s="3"/>
    </row>
    <row r="70" spans="1:6" ht="14.25">
      <c r="A70" s="3"/>
      <c r="B70" s="37"/>
      <c r="C70" s="6"/>
      <c r="D70" s="6"/>
      <c r="E70" s="6"/>
      <c r="F70" s="3"/>
    </row>
    <row r="71" spans="1:6" ht="14.25" hidden="1">
      <c r="A71" s="3"/>
      <c r="B71" s="37"/>
      <c r="C71" s="6"/>
      <c r="D71" s="6"/>
      <c r="E71" s="6"/>
      <c r="F71" s="3"/>
    </row>
    <row r="72" spans="1:6" ht="14.25">
      <c r="A72" s="3"/>
      <c r="B72" s="37"/>
      <c r="C72" s="6"/>
      <c r="D72" s="6"/>
      <c r="E72" s="2"/>
      <c r="F72" s="3"/>
    </row>
    <row r="73" spans="1:6" ht="14.25">
      <c r="A73" s="3"/>
      <c r="B73" s="37"/>
      <c r="C73" s="6"/>
      <c r="D73" s="6"/>
      <c r="E73" s="6"/>
      <c r="F73" s="3"/>
    </row>
    <row r="74" spans="1:6" ht="14.25">
      <c r="A74" s="3"/>
      <c r="B74" s="37"/>
      <c r="C74" s="6"/>
      <c r="D74" s="6"/>
      <c r="E74" s="6"/>
      <c r="F74" s="3"/>
    </row>
    <row r="75" spans="1:6" ht="14.25">
      <c r="A75" s="3"/>
      <c r="B75" s="37"/>
      <c r="C75" s="6"/>
      <c r="D75" s="6"/>
      <c r="E75" s="6"/>
      <c r="F75" s="3"/>
    </row>
    <row r="76" spans="1:6" ht="14.25">
      <c r="A76" s="3"/>
      <c r="B76" s="37"/>
      <c r="C76" s="6"/>
      <c r="D76" s="6"/>
      <c r="E76" s="6"/>
      <c r="F76" s="3"/>
    </row>
    <row r="77" spans="1:6" ht="14.25">
      <c r="A77" s="3"/>
      <c r="B77" s="37"/>
      <c r="C77" s="6"/>
      <c r="D77" s="6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C1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هلز عنتر ولي</v>
      </c>
      <c r="B2" s="93" t="s">
        <v>43</v>
      </c>
      <c r="C2" s="94"/>
      <c r="D2" s="90"/>
    </row>
    <row r="3" spans="1:6" ht="27">
      <c r="A3" s="92" t="str">
        <f>"نازناوی زانستی: "&amp;CAD!C5</f>
        <v>نازناوی زانستی: پرۆفیسۆری یاریدەدەر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75">
      <c r="A5" s="84" t="s">
        <v>133</v>
      </c>
      <c r="B5" s="83"/>
      <c r="C5" s="82"/>
      <c r="D5" s="82"/>
      <c r="E5" s="85">
        <f>D43</f>
        <v>5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.75">
      <c r="A7" s="74" t="s">
        <v>131</v>
      </c>
      <c r="B7" s="72">
        <v>6</v>
      </c>
      <c r="C7" s="73">
        <v>2</v>
      </c>
      <c r="D7" s="70">
        <f>C7*B7</f>
        <v>12</v>
      </c>
    </row>
    <row r="8" spans="1:6" ht="18.75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.75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8.75">
      <c r="A10" s="74" t="s">
        <v>127</v>
      </c>
      <c r="B10" s="72">
        <v>4</v>
      </c>
      <c r="C10" s="73">
        <v>3</v>
      </c>
      <c r="D10" s="70">
        <f>C10*B10</f>
        <v>12</v>
      </c>
    </row>
    <row r="11" spans="1:6" ht="18.7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7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7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75" hidden="1">
      <c r="A14" s="72" t="s">
        <v>85</v>
      </c>
      <c r="B14" s="72"/>
      <c r="C14" s="81"/>
      <c r="D14" s="81">
        <f>SUM(D6:D13)</f>
        <v>43</v>
      </c>
    </row>
    <row r="15" spans="1:6" ht="18.75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>
        <v>6</v>
      </c>
      <c r="D16" s="70">
        <f>IF(C16&gt;0,C16+4,0)</f>
        <v>10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>
        <v>3</v>
      </c>
      <c r="D17" s="70">
        <f>C17*3</f>
        <v>9</v>
      </c>
      <c r="E17" s="79" t="s">
        <v>107</v>
      </c>
      <c r="F17" s="80" t="s">
        <v>117</v>
      </c>
    </row>
    <row r="18" spans="1:12" ht="18.75">
      <c r="A18" s="74" t="s">
        <v>116</v>
      </c>
      <c r="B18" s="72"/>
      <c r="C18" s="73">
        <v>1</v>
      </c>
      <c r="D18" s="70">
        <f>IF(C18=4, 5, C18)</f>
        <v>1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>
        <v>2</v>
      </c>
      <c r="D20" s="70">
        <f>C20*4</f>
        <v>8</v>
      </c>
      <c r="E20" s="68"/>
    </row>
    <row r="21" spans="1:12" ht="18.75">
      <c r="A21" s="74" t="s">
        <v>154</v>
      </c>
      <c r="B21" s="72">
        <v>5</v>
      </c>
      <c r="C21" s="73">
        <v>2</v>
      </c>
      <c r="D21" s="70">
        <f>C21*3</f>
        <v>6</v>
      </c>
      <c r="E21" s="68" t="s">
        <v>141</v>
      </c>
    </row>
    <row r="22" spans="1:12" ht="18.75">
      <c r="A22" s="74" t="s">
        <v>155</v>
      </c>
      <c r="B22" s="72">
        <v>5</v>
      </c>
      <c r="C22" s="73">
        <v>12</v>
      </c>
      <c r="D22" s="70">
        <f>IF(C22=0, 0, C22*0.5)</f>
        <v>6</v>
      </c>
      <c r="E22" s="79" t="s">
        <v>107</v>
      </c>
      <c r="F22" s="68" t="s">
        <v>161</v>
      </c>
    </row>
    <row r="23" spans="1:12" ht="18.75">
      <c r="A23" s="74" t="s">
        <v>112</v>
      </c>
      <c r="B23" s="72">
        <v>6</v>
      </c>
      <c r="C23" s="73">
        <v>6</v>
      </c>
      <c r="D23" s="70">
        <f>C23</f>
        <v>6</v>
      </c>
      <c r="E23" s="79" t="s">
        <v>107</v>
      </c>
      <c r="F23" s="68" t="s">
        <v>111</v>
      </c>
    </row>
    <row r="24" spans="1:12" ht="18.75">
      <c r="A24" s="74" t="s">
        <v>110</v>
      </c>
      <c r="B24" s="72">
        <v>6</v>
      </c>
      <c r="C24" s="73">
        <v>6</v>
      </c>
      <c r="D24" s="70">
        <f>C24</f>
        <v>6</v>
      </c>
      <c r="E24" s="79" t="s">
        <v>107</v>
      </c>
      <c r="F24" s="68" t="s">
        <v>109</v>
      </c>
    </row>
    <row r="25" spans="1:12" ht="18.75">
      <c r="A25" s="74" t="s">
        <v>108</v>
      </c>
      <c r="B25" s="72">
        <v>6</v>
      </c>
      <c r="C25" s="73">
        <v>6</v>
      </c>
      <c r="D25" s="70">
        <f>C25</f>
        <v>6</v>
      </c>
      <c r="E25" s="79" t="s">
        <v>107</v>
      </c>
      <c r="F25" s="68" t="s">
        <v>106</v>
      </c>
    </row>
    <row r="26" spans="1:12" ht="18.75" hidden="1">
      <c r="A26" s="72" t="s">
        <v>85</v>
      </c>
      <c r="B26" s="72"/>
      <c r="C26" s="70"/>
      <c r="D26" s="69">
        <f>SUM(D16:D25)</f>
        <v>58</v>
      </c>
    </row>
    <row r="27" spans="1:12" ht="18.75">
      <c r="A27" s="78" t="s">
        <v>105</v>
      </c>
      <c r="B27" s="77"/>
      <c r="C27" s="69"/>
      <c r="D27" s="69"/>
      <c r="E27" s="68"/>
    </row>
    <row r="28" spans="1:12" ht="31.5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1</v>
      </c>
      <c r="D29" s="70">
        <f>C29*3</f>
        <v>3</v>
      </c>
      <c r="E29" s="68" t="s">
        <v>102</v>
      </c>
    </row>
    <row r="30" spans="1:12" ht="18.75">
      <c r="A30" s="74" t="s">
        <v>101</v>
      </c>
      <c r="B30" s="72">
        <v>4</v>
      </c>
      <c r="C30" s="73">
        <v>1</v>
      </c>
      <c r="D30" s="70">
        <f>C30</f>
        <v>1</v>
      </c>
      <c r="E30" s="68" t="s">
        <v>100</v>
      </c>
    </row>
    <row r="31" spans="1:12" ht="18.75">
      <c r="A31" s="74" t="s">
        <v>99</v>
      </c>
      <c r="B31" s="72">
        <v>2</v>
      </c>
      <c r="C31" s="73">
        <v>3</v>
      </c>
      <c r="D31" s="70">
        <f>C31*2</f>
        <v>6</v>
      </c>
      <c r="E31" s="68" t="s">
        <v>98</v>
      </c>
    </row>
    <row r="32" spans="1:12" ht="18.75">
      <c r="A32" s="74" t="s">
        <v>97</v>
      </c>
      <c r="B32" s="72">
        <v>3</v>
      </c>
      <c r="C32" s="73">
        <v>1</v>
      </c>
      <c r="D32" s="70">
        <f>C32*3</f>
        <v>3</v>
      </c>
      <c r="E32" s="68" t="s">
        <v>96</v>
      </c>
    </row>
    <row r="33" spans="1:5" ht="18.7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7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7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75">
      <c r="A38" s="74" t="s">
        <v>89</v>
      </c>
      <c r="B38" s="72">
        <v>10</v>
      </c>
      <c r="C38" s="73">
        <v>1</v>
      </c>
      <c r="D38" s="70">
        <f>C38*5</f>
        <v>5</v>
      </c>
      <c r="E38" s="68" t="s">
        <v>88</v>
      </c>
    </row>
    <row r="39" spans="1:5" ht="18.7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7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75" hidden="1">
      <c r="A41" s="72" t="s">
        <v>85</v>
      </c>
      <c r="B41" s="71"/>
      <c r="C41" s="70"/>
      <c r="D41" s="69">
        <f>SUM(D28:D40)</f>
        <v>18</v>
      </c>
      <c r="E41" s="68"/>
    </row>
    <row r="42" spans="1:5" ht="18.75" hidden="1">
      <c r="A42" s="112" t="s">
        <v>84</v>
      </c>
      <c r="B42" s="113"/>
      <c r="C42" s="114"/>
      <c r="D42" s="67">
        <f>D41+D26+D14</f>
        <v>119</v>
      </c>
    </row>
    <row r="43" spans="1:5" ht="18.75">
      <c r="A43" s="115" t="s">
        <v>83</v>
      </c>
      <c r="B43" s="116"/>
      <c r="C43" s="116"/>
      <c r="D43" s="66">
        <f>IF(D42&gt;=100, (100*5/100), (D42*5/100))</f>
        <v>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45</v>
      </c>
      <c r="B1" s="7"/>
      <c r="C1">
        <v>0</v>
      </c>
    </row>
    <row r="2" spans="1:3" ht="14.25">
      <c r="A2" s="9" t="s">
        <v>54</v>
      </c>
      <c r="B2" s="7"/>
      <c r="C2">
        <v>1</v>
      </c>
    </row>
    <row r="3" spans="1:3" ht="14.25">
      <c r="A3" s="10" t="s">
        <v>46</v>
      </c>
      <c r="B3" s="7"/>
      <c r="C3">
        <v>2</v>
      </c>
    </row>
    <row r="4" spans="1:3" ht="14.25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4.25">
      <c r="A6" s="10" t="s">
        <v>62</v>
      </c>
      <c r="B6" s="7"/>
    </row>
    <row r="7" spans="1:3" ht="14.25">
      <c r="A7" s="10" t="s">
        <v>47</v>
      </c>
      <c r="B7" s="7"/>
    </row>
    <row r="8" spans="1:3" ht="14.25">
      <c r="A8" s="10" t="s">
        <v>48</v>
      </c>
      <c r="B8" s="7"/>
    </row>
    <row r="9" spans="1:3" ht="14.25">
      <c r="A9" s="9" t="s">
        <v>49</v>
      </c>
      <c r="B9" s="7"/>
    </row>
    <row r="10" spans="1:3" ht="14.25">
      <c r="A10" s="10" t="s">
        <v>57</v>
      </c>
      <c r="B10" s="7"/>
    </row>
    <row r="11" spans="1:3" ht="14.25">
      <c r="A11" s="10" t="s">
        <v>56</v>
      </c>
      <c r="B11" s="7"/>
    </row>
    <row r="12" spans="1:3" ht="14.25">
      <c r="A12" s="10" t="s">
        <v>50</v>
      </c>
      <c r="B12" s="7"/>
    </row>
    <row r="13" spans="1:3" ht="14.25">
      <c r="A13" s="10" t="s">
        <v>51</v>
      </c>
      <c r="B13" s="7"/>
    </row>
    <row r="14" spans="1:3" ht="14.25">
      <c r="A14" s="10" t="s">
        <v>52</v>
      </c>
      <c r="B14" s="7"/>
    </row>
    <row r="15" spans="1:3" ht="14.25">
      <c r="A15" s="10" t="s">
        <v>53</v>
      </c>
      <c r="B15" s="7"/>
    </row>
    <row r="16" spans="1:3" ht="14.25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2024-05-26T19:30:25Z</dcterms:created>
  <dcterms:modified xsi:type="dcterms:W3CDTF">2024-05-29T19:55:47Z</dcterms:modified>
</cp:coreProperties>
</file>