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`BEST TECH\Downloads\"/>
    </mc:Choice>
  </mc:AlternateContent>
  <xr:revisionPtr revIDLastSave="0" documentId="13_ncr:1_{7B3CB9FD-BF4A-49EA-B95F-91130526E75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<sst xmlns="http://schemas.openxmlformats.org/spreadsheetml/2006/main" count="205" uniqueCount="171">
  <si>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</si>
  <si>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</si>
  <si>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</si>
  <si>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</si>
  <si>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</si>
  <si>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</si>
  <si>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</si>
  <si>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</si>
  <si>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</si>
  <si>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</si>
  <si>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</si>
  <si>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</si>
  <si>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</si>
  <si>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</si>
  <si>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</si>
  <si>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</si>
  <si>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</si>
  <si>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</si>
  <si>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</si>
  <si>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</si>
  <si>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</si>
  <si>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</si>
  <si>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</si>
  <si>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</si>
  <si>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</si>
  <si>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</si>
  <si>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</si>
  <si>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</si>
  <si>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</si>
  <si>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</si>
  <si>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</si>
  <si>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</si>
  <si>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</si>
  <si>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</si>
  <si>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</si>
  <si>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</si>
  <si>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</si>
  <si>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</si>
  <si>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</si>
  <si>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</si>
  <si>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</si>
  <si>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</si>
  <si>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</si>
  <si>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</si>
  <si>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</si>
  <si>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</si>
  <si>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</si>
  <si>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</si>
  <si>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</si>
  <si>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</si>
  <si>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</si>
  <si>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</si>
  <si>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</si>
  <si>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</si>
  <si>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</si>
  <si>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</si>
  <si>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</si>
  <si>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</si>
  <si>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</si>
  <si>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</si>
  <si>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</si>
  <si>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</si>
  <si>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</si>
  <si>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</si>
  <si>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</si>
  <si>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</si>
  <si>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</si>
  <si>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</si>
  <si>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</si>
  <si>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</si>
  <si>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</si>
  <si>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</si>
  <si>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</si>
  <si>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</si>
  <si>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</si>
  <si>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</si>
  <si>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</si>
  <si>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</si>
  <si>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</si>
  <si>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</si>
  <si>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</si>
  <si>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</si>
  <si>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</si>
  <si>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</si>
  <si>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</si>
  <si>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</si>
  <si>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</si>
  <si>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</si>
  <si>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</si>
  <si>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</si>
  <si>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</si>
  <si>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</si>
  <si>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</si>
  <si>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</si>
  <si>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</si>
  <si>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</si>
  <si>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</si>
  <si>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</si>
  <si>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</si>
  <si>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</si>
  <si>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</si>
  <si>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</si>
  <si>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</si>
  <si>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</si>
  <si>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</si>
  <si>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</si>
  <si>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</si>
  <si>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</si>
  <si>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</si>
  <si>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</si>
  <si>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</si>
  <si>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</si>
  <si>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</si>
  <si>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</si>
  <si>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</si>
  <si>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</si>
  <si>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</si>
  <si>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</si>
  <si>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</si>
  <si>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</si>
  <si>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</si>
  <si>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</si>
  <si>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</si>
  <si>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</si>
  <si>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</si>
  <si>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</si>
  <si>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</si>
  <si>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</si>
  <si>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</si>
  <si>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</si>
  <si>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</si>
  <si>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</si>
  <si>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</si>
  <si>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</si>
  <si>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</si>
  <si>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</si>
  <si>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</si>
  <si>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</si>
  <si>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</si>
  <si>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</si>
  <si>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</si>
  <si>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</si>
  <si>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</si>
  <si>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</si>
  <si>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</si>
  <si>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</si>
  <si>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</si>
  <si>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</si>
  <si>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</si>
  <si>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</si>
  <si>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</si>
  <si>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</si>
  <si>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</si>
  <si>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</si>
  <si>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</si>
  <si>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</si>
  <si>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</si>
  <si>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</si>
  <si>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</si>
  <si>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</si>
  <si>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</si>
  <si>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</si>
  <si>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</si>
  <si>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</si>
  <si>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</si>
  <si>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</si>
  <si>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</si>
  <si>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</si>
  <si>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هاژە کۆسرەت مجید</t>
  </si>
  <si>
    <t>سیستەمە سیاسیەکان و سیاسەتی گشتی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</si>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</sst>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B1" zoomScale="90" zoomScaleNormal="90" zoomScaleSheetLayoutView="100" workbookViewId="0">
      <selection activeCell="F50" sqref="F50"/>
    </sheetView>
  </sheetViews>
  <sheetFormatPr defaultColWidth="14.453125" defaultRowHeight="15.75" customHeight="1"/>
  <cols>
    <col min="1" max="1" width="4.7265625" customWidth="1"/>
    <col min="2" max="2" width="78.26953125" style="56" customWidth="1"/>
    <col min="3" max="3" width="17.81640625" bestFit="1" customWidth="1"/>
    <col min="4" max="4" width="22.7265625" bestFit="1" customWidth="1"/>
    <col min="5" max="5" width="16.81640625" customWidth="1"/>
    <col min="6" max="6" width="17.7265625" customWidth="1"/>
  </cols>
  <sheetData>
    <row r="1" spans="1:13" ht="34.5" customHeight="1">
      <c r="A1" s="93" t="s">
        <v>49</v>
      </c>
      <c r="B1" s="94"/>
      <c r="C1" s="95"/>
      <c r="D1" s="95"/>
      <c r="E1" s="95"/>
      <c r="F1" s="5"/>
      <c r="G1" s="90" t="s">
        <v>22</v>
      </c>
      <c r="H1" s="90"/>
    </row>
    <row r="2" spans="1:13" ht="15.5">
      <c r="A2" s="99" t="s">
        <v>44</v>
      </c>
      <c r="B2" s="100"/>
      <c r="C2" s="96" t="s">
        <v>168</v>
      </c>
      <c r="D2" s="97"/>
      <c r="E2" s="4" t="s">
        <v>10</v>
      </c>
      <c r="F2" s="8">
        <f>E67</f>
        <v>65</v>
      </c>
    </row>
    <row r="3" spans="1:13" ht="15.5">
      <c r="A3" s="99" t="s">
        <v>45</v>
      </c>
      <c r="B3" s="100"/>
      <c r="C3" s="96" t="s">
        <v>67</v>
      </c>
      <c r="D3" s="97"/>
      <c r="E3" s="4" t="s">
        <v>11</v>
      </c>
      <c r="F3" s="9">
        <f t="shared" ref="F3" si="0">E68</f>
        <v>55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99" t="s">
        <v>46</v>
      </c>
      <c r="B4" s="100"/>
      <c r="C4" s="96" t="s">
        <v>169</v>
      </c>
      <c r="D4" s="97"/>
      <c r="E4" s="4" t="s">
        <v>12</v>
      </c>
      <c r="F4" s="10">
        <f>IF(E69&gt;199,200, E69)</f>
        <v>120</v>
      </c>
    </row>
    <row r="5" spans="1:13" ht="15.5">
      <c r="A5" s="99" t="s">
        <v>47</v>
      </c>
      <c r="B5" s="100"/>
      <c r="C5" s="96" t="s">
        <v>170</v>
      </c>
      <c r="D5" s="97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8" t="s">
        <v>167</v>
      </c>
      <c r="G7" s="98"/>
      <c r="H7" s="98"/>
      <c r="I7" s="98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8"/>
      <c r="G8" s="98"/>
      <c r="H8" s="98"/>
      <c r="I8" s="98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8"/>
      <c r="G9" s="98"/>
      <c r="H9" s="98"/>
      <c r="I9" s="98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8"/>
      <c r="G10" s="98"/>
      <c r="H10" s="98"/>
      <c r="I10" s="98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8"/>
      <c r="G11" s="98"/>
      <c r="H11" s="98"/>
      <c r="I11" s="98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8"/>
      <c r="G12" s="98"/>
      <c r="H12" s="98"/>
      <c r="I12" s="98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8"/>
      <c r="G13" s="98"/>
      <c r="H13" s="98"/>
      <c r="I13" s="98"/>
    </row>
    <row r="14" spans="1:13" ht="14.25" customHeight="1">
      <c r="A14" s="25" t="s">
        <v>71</v>
      </c>
      <c r="B14" s="49"/>
      <c r="C14" s="25"/>
      <c r="D14" s="25"/>
      <c r="E14" s="26">
        <f>SUM(E7:E13)</f>
        <v>30</v>
      </c>
      <c r="F14" s="98"/>
      <c r="G14" s="98"/>
      <c r="H14" s="98"/>
      <c r="I14" s="98"/>
    </row>
    <row r="15" spans="1:13" ht="23.25" customHeight="1">
      <c r="A15" s="101" t="s">
        <v>35</v>
      </c>
      <c r="B15" s="102"/>
      <c r="C15" s="17" t="s">
        <v>1</v>
      </c>
      <c r="D15" s="18" t="s">
        <v>2</v>
      </c>
      <c r="E15" s="27"/>
      <c r="F15" s="98"/>
      <c r="G15" s="98"/>
      <c r="H15" s="98"/>
      <c r="I15" s="98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8"/>
      <c r="G16" s="98"/>
      <c r="H16" s="98"/>
      <c r="I16" s="98"/>
    </row>
    <row r="17" spans="1:13" ht="15.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8"/>
      <c r="G17" s="98"/>
      <c r="H17" s="98"/>
      <c r="I17" s="98"/>
    </row>
    <row r="18" spans="1:13" ht="15.5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>
      <c r="A19" s="39">
        <v>-11</v>
      </c>
      <c r="B19" s="50" t="s">
        <v>69</v>
      </c>
      <c r="C19" s="38">
        <v>3</v>
      </c>
      <c r="D19" s="35">
        <v>7</v>
      </c>
      <c r="E19" s="22">
        <f t="shared" si="3"/>
        <v>21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35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1" t="s">
        <v>3</v>
      </c>
      <c r="B24" s="92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.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5">
      <c r="A39" s="91" t="s">
        <v>24</v>
      </c>
      <c r="B39" s="92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1">
      <c r="A42" s="42">
        <v>-30</v>
      </c>
      <c r="B42" s="46" t="s">
        <v>33</v>
      </c>
      <c r="C42" s="38">
        <v>10</v>
      </c>
      <c r="D42" s="89">
        <v>2</v>
      </c>
      <c r="E42" s="23">
        <f>IF(D42=0,0,IF(D42&gt;=2,20,10))</f>
        <v>20</v>
      </c>
      <c r="F42" s="3"/>
      <c r="G42" s="13"/>
      <c r="H42" s="13"/>
      <c r="I42" s="13"/>
      <c r="J42" s="13"/>
      <c r="K42" s="13"/>
      <c r="L42" s="13"/>
      <c r="M42" s="13"/>
    </row>
    <row r="43" spans="1:13" ht="15.5">
      <c r="A43" s="42">
        <v>-31</v>
      </c>
      <c r="B43" s="52" t="s">
        <v>76</v>
      </c>
      <c r="C43" s="37">
        <v>1</v>
      </c>
      <c r="D43" s="35">
        <v>10</v>
      </c>
      <c r="E43" s="22">
        <f t="shared" si="7"/>
        <v>10</v>
      </c>
      <c r="F43" s="3"/>
      <c r="G43" s="13"/>
      <c r="H43" s="13"/>
      <c r="I43" s="13"/>
      <c r="J43" s="13"/>
      <c r="K43" s="13"/>
      <c r="L43" s="13"/>
      <c r="M43" s="13"/>
    </row>
    <row r="44" spans="1:13" ht="31">
      <c r="A44" s="42">
        <v>-32</v>
      </c>
      <c r="B44" s="46" t="s">
        <v>32</v>
      </c>
      <c r="C44" s="38">
        <v>2</v>
      </c>
      <c r="D44" s="35">
        <v>2</v>
      </c>
      <c r="E44" s="23">
        <f t="shared" si="7"/>
        <v>4</v>
      </c>
      <c r="F44" s="3"/>
      <c r="G44" s="13"/>
      <c r="H44" s="13"/>
      <c r="I44" s="13"/>
      <c r="J44" s="13"/>
      <c r="K44" s="13"/>
      <c r="L44" s="13"/>
      <c r="M44" s="13"/>
    </row>
    <row r="45" spans="1:13" ht="15.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>
      <c r="A46" s="43">
        <v>-34</v>
      </c>
      <c r="B46" s="52" t="s">
        <v>80</v>
      </c>
      <c r="C46" s="37">
        <v>3</v>
      </c>
      <c r="D46" s="35">
        <v>1</v>
      </c>
      <c r="E46" s="22">
        <f t="shared" ref="E46" si="8">D46*C46</f>
        <v>3</v>
      </c>
      <c r="F46" s="34"/>
      <c r="G46" s="13"/>
      <c r="H46" s="13"/>
      <c r="I46" s="13"/>
      <c r="J46" s="13"/>
      <c r="K46" s="13"/>
      <c r="L46" s="13"/>
      <c r="M46" s="13"/>
    </row>
    <row r="47" spans="1:13" ht="15.5">
      <c r="A47" s="24" t="s">
        <v>90</v>
      </c>
      <c r="B47" s="51"/>
      <c r="C47" s="24"/>
      <c r="D47" s="24"/>
      <c r="E47" s="26">
        <f>SUM(E40:E46)</f>
        <v>37</v>
      </c>
      <c r="F47" s="34"/>
      <c r="G47" s="13"/>
      <c r="H47" s="13"/>
      <c r="I47" s="13"/>
      <c r="J47" s="13"/>
      <c r="K47" s="13"/>
      <c r="L47" s="13"/>
      <c r="M47" s="13"/>
    </row>
    <row r="48" spans="1:13" ht="15.5">
      <c r="A48" s="91" t="s">
        <v>6</v>
      </c>
      <c r="B48" s="92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5">
      <c r="A58" s="91" t="s">
        <v>9</v>
      </c>
      <c r="B58" s="92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65</v>
      </c>
      <c r="F67" s="3"/>
    </row>
    <row r="68" spans="1:13" ht="15.5">
      <c r="A68" s="24"/>
      <c r="B68" s="55"/>
      <c r="C68" s="24"/>
      <c r="D68" s="30" t="s">
        <v>11</v>
      </c>
      <c r="E68" s="31">
        <f>E69-E67</f>
        <v>55</v>
      </c>
      <c r="F68" s="3"/>
    </row>
    <row r="69" spans="1:13" ht="15.5">
      <c r="A69" s="24"/>
      <c r="B69" s="55"/>
      <c r="C69" s="24"/>
      <c r="D69" s="30" t="s">
        <v>12</v>
      </c>
      <c r="E69" s="32">
        <f>(E14+E23+E38+E47+E57+E65)</f>
        <v>120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19" activePane="bottomRight" state="frozen"/>
      <selection pane="topRight" activeCell="C1" sqref="C1"/>
      <selection pane="bottomLeft" activeCell="A5" sqref="A5"/>
      <selection pane="bottomRight" activeCell="F25" sqref="F25"/>
    </sheetView>
  </sheetViews>
  <sheetFormatPr defaultColWidth="10.26953125" defaultRowHeight="14.5"/>
  <cols>
    <col min="1" max="1" width="88.453125" style="57" customWidth="1"/>
    <col min="2" max="2" width="7.54296875" style="57" hidden="1" customWidth="1"/>
    <col min="3" max="3" width="13.26953125" style="58" customWidth="1"/>
    <col min="4" max="4" width="17.26953125" style="58" bestFit="1" customWidth="1"/>
    <col min="5" max="5" width="20.1796875" style="57" bestFit="1" customWidth="1"/>
    <col min="6" max="16384" width="10.26953125" style="57"/>
  </cols>
  <sheetData>
    <row r="1" spans="1:6" ht="42.75" customHeight="1">
      <c r="A1" s="108" t="s">
        <v>157</v>
      </c>
      <c r="B1" s="108"/>
      <c r="C1" s="108"/>
      <c r="D1" s="80"/>
    </row>
    <row r="2" spans="1:6" ht="26.25" customHeight="1">
      <c r="A2" s="84" t="str">
        <f>"ناوی مامۆستا: "&amp;CAD!C2</f>
        <v>ناوی مامۆستا: هاژە کۆسرەت مجید</v>
      </c>
      <c r="B2" s="87" t="s">
        <v>46</v>
      </c>
      <c r="C2" s="86"/>
      <c r="D2" s="85"/>
    </row>
    <row r="3" spans="1:6" ht="27.5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>
      <c r="A5" s="76" t="s">
        <v>152</v>
      </c>
      <c r="B5" s="75"/>
      <c r="C5" s="74"/>
      <c r="D5" s="74"/>
      <c r="E5" s="73">
        <f>D43</f>
        <v>4.9050000000000002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5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.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5">
      <c r="A10" s="67" t="s">
        <v>146</v>
      </c>
      <c r="B10" s="65">
        <v>4</v>
      </c>
      <c r="C10" s="66">
        <v>3</v>
      </c>
      <c r="D10" s="63">
        <f>C10*B10</f>
        <v>12</v>
      </c>
    </row>
    <row r="11" spans="1:6" ht="18.5">
      <c r="A11" s="67" t="s">
        <v>145</v>
      </c>
      <c r="B11" s="65">
        <v>5</v>
      </c>
      <c r="C11" s="66">
        <v>0</v>
      </c>
      <c r="D11" s="63">
        <f>IF(C11=0, 5,  0)</f>
        <v>5</v>
      </c>
      <c r="E11" s="72" t="s">
        <v>123</v>
      </c>
    </row>
    <row r="12" spans="1:6" ht="18.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5" hidden="1">
      <c r="A14" s="65" t="s">
        <v>97</v>
      </c>
      <c r="B14" s="65"/>
      <c r="C14" s="63"/>
      <c r="D14" s="63">
        <f>SUM(D6:D13)</f>
        <v>44</v>
      </c>
    </row>
    <row r="15" spans="1:6" ht="18.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0.1</v>
      </c>
      <c r="D16" s="63">
        <f>IF(C16&gt;0,C16+4,0)</f>
        <v>4.0999999999999996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.5">
      <c r="A18" s="67" t="s">
        <v>135</v>
      </c>
      <c r="B18" s="65"/>
      <c r="C18" s="66">
        <v>3</v>
      </c>
      <c r="D18" s="63">
        <f>IF(C18=4, 5, C18)</f>
        <v>3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5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8.5">
      <c r="A22" s="67" t="s">
        <v>130</v>
      </c>
      <c r="B22" s="65">
        <v>5</v>
      </c>
      <c r="C22" s="66">
        <v>10</v>
      </c>
      <c r="D22" s="63">
        <f>IF(C22=0, 0, C22*0.5)</f>
        <v>5</v>
      </c>
      <c r="E22" s="72" t="s">
        <v>123</v>
      </c>
      <c r="F22" s="61" t="s">
        <v>129</v>
      </c>
    </row>
    <row r="23" spans="1:12" ht="18.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5" hidden="1">
      <c r="A26" s="65" t="s">
        <v>97</v>
      </c>
      <c r="B26" s="65"/>
      <c r="C26" s="63"/>
      <c r="D26" s="62">
        <f>SUM(D16:D25)</f>
        <v>45.1</v>
      </c>
    </row>
    <row r="27" spans="1:12" ht="18.5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5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>
      <c r="A35" s="67" t="s">
        <v>107</v>
      </c>
      <c r="B35" s="65">
        <v>3</v>
      </c>
      <c r="C35" s="66">
        <v>3</v>
      </c>
      <c r="D35" s="63">
        <f>C35*2</f>
        <v>6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>
      <c r="A41" s="65" t="s">
        <v>97</v>
      </c>
      <c r="B41" s="64"/>
      <c r="C41" s="63"/>
      <c r="D41" s="62">
        <f>SUM(D28:D40)</f>
        <v>9</v>
      </c>
      <c r="E41" s="61"/>
    </row>
    <row r="42" spans="1:5" ht="18.5" hidden="1">
      <c r="A42" s="103" t="s">
        <v>96</v>
      </c>
      <c r="B42" s="104"/>
      <c r="C42" s="105"/>
      <c r="D42" s="60">
        <f>D41+D26+D14</f>
        <v>98.1</v>
      </c>
    </row>
    <row r="43" spans="1:5" ht="17.5">
      <c r="A43" s="106" t="s">
        <v>95</v>
      </c>
      <c r="B43" s="107"/>
      <c r="C43" s="107"/>
      <c r="D43" s="59">
        <f>IF(D42&gt;=100, (100*5/100), (D42*5/100))</f>
        <v>4.9050000000000002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4">
      <c r="A3" s="7" t="s">
        <v>51</v>
      </c>
      <c r="C3">
        <v>2</v>
      </c>
    </row>
    <row r="4" spans="1:3" ht="14">
      <c r="A4" s="7" t="s">
        <v>60</v>
      </c>
      <c r="C4">
        <v>3</v>
      </c>
    </row>
    <row r="5" spans="1:3" ht="14.25" customHeight="1">
      <c r="A5" s="7" t="s">
        <v>66</v>
      </c>
    </row>
    <row r="6" spans="1:3" ht="14">
      <c r="A6" s="7" t="s">
        <v>67</v>
      </c>
    </row>
    <row r="7" spans="1:3" ht="14">
      <c r="A7" s="7" t="s">
        <v>52</v>
      </c>
    </row>
    <row r="8" spans="1:3" ht="14">
      <c r="A8" s="7" t="s">
        <v>53</v>
      </c>
    </row>
    <row r="9" spans="1:3" ht="14">
      <c r="A9" s="6" t="s">
        <v>54</v>
      </c>
    </row>
    <row r="10" spans="1:3" ht="14">
      <c r="A10" s="7" t="s">
        <v>62</v>
      </c>
    </row>
    <row r="11" spans="1:3" ht="14">
      <c r="A11" s="7" t="s">
        <v>61</v>
      </c>
    </row>
    <row r="12" spans="1:3" ht="14">
      <c r="A12" s="7" t="s">
        <v>55</v>
      </c>
    </row>
    <row r="13" spans="1:3" ht="14">
      <c r="A13" s="7" t="s">
        <v>56</v>
      </c>
    </row>
    <row r="14" spans="1:3" ht="14">
      <c r="A14" s="7" t="s">
        <v>57</v>
      </c>
    </row>
    <row r="15" spans="1:3" ht="14">
      <c r="A15" s="7" t="s">
        <v>58</v>
      </c>
    </row>
    <row r="16" spans="1:3" ht="14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`BEST TECH</cp:lastModifiedBy>
  <dcterms:modified xsi:type="dcterms:W3CDTF">2023-05-31T09:25:37Z</dcterms:modified>
</cp:coreProperties>
</file>