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<sst xmlns="http://schemas.openxmlformats.org/spreadsheetml/2006/main" count="207" uniqueCount="173">
  <si>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</si>
  <si>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</si>
  <si>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</si>
  <si>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</si>
  <si>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</si>
  <si>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</si>
  <si>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</si>
  <si>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</si>
  <si>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</si>
  <si>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</si>
  <si>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</si>
  <si>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</si>
  <si>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</si>
  <si>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</si>
  <si>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</si>
  <si>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</si>
  <si>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</si>
  <si>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</si>
  <si>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</si>
  <si>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</si>
  <si>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</si>
  <si>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</si>
  <si>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</si>
  <si>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</si>
  <si>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</si>
  <si>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</si>
  <si>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</si>
  <si>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</si>
  <si>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</si>
  <si>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</si>
  <si>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</si>
  <si>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</si>
  <si>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</si>
  <si>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</si>
  <si>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</si>
  <si>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</si>
  <si>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</si>
  <si>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</si>
  <si>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</si>
  <si>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</si>
  <si>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</si>
  <si>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</si>
  <si>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</si>
  <si>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</si>
  <si>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</si>
  <si>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</si>
  <si>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</si>
  <si>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</si>
  <si>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</si>
  <si>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</si>
  <si>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</si>
  <si>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</si>
  <si>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</si>
  <si>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</si>
  <si>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</si>
  <si>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</si>
  <si>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</si>
  <si>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</si>
  <si>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</si>
  <si>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</si>
  <si>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</si>
  <si>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</si>
  <si>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</si>
  <si>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</si>
  <si>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</si>
  <si>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</si>
  <si>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</si>
  <si>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</si>
  <si>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</si>
  <si>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</si>
  <si>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</si>
  <si>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</si>
  <si>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</si>
  <si>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</si>
  <si>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</si>
  <si>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</si>
  <si>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</si>
  <si>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</si>
  <si>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</si>
  <si>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</si>
  <si>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</si>
  <si>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</si>
  <si>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</si>
  <si>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</si>
  <si>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</si>
  <si>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</si>
  <si>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</si>
  <si>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</si>
  <si>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</si>
  <si>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</si>
  <si>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</si>
  <si>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</si>
  <si>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</si>
  <si>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</si>
  <si>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</si>
  <si>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</si>
  <si>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</si>
  <si>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</si>
  <si>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</si>
  <si>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</si>
  <si>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</si>
  <si>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</si>
  <si>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</si>
  <si>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</si>
  <si>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</si>
  <si>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</si>
  <si>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</si>
  <si>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</si>
  <si>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</si>
  <si>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</si>
  <si>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</si>
  <si>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</si>
  <si>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</si>
  <si>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</si>
  <si>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</si>
  <si>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</si>
  <si>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</si>
  <si>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</si>
  <si>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</si>
  <si>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</si>
  <si>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</si>
  <si>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</si>
  <si>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</si>
  <si>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</si>
  <si>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</si>
  <si>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</si>
  <si>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</si>
  <si>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</si>
  <si>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</si>
  <si>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</si>
  <si>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</si>
  <si>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</si>
  <si>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</si>
  <si>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</si>
  <si>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</si>
  <si>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</si>
  <si>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</si>
  <si>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</si>
  <si>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</si>
  <si>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</si>
  <si>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</si>
  <si>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</si>
  <si>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</si>
  <si>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</si>
  <si>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</si>
  <si>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</si>
  <si>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</si>
  <si>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</si>
  <si>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</si>
  <si>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</si>
  <si>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</si>
  <si>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</si>
  <si>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</si>
  <si>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</si>
  <si>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</si>
  <si>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</si>
  <si>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</si>
  <si>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</si>
  <si>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</si>
  <si>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</si>
  <si>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</si>
  <si>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</si>
  <si>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</si>
  <si>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</si>
  <si>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</si>
  <si>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</si>
  <si>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</si>
  <si>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</si>
  <si>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 د. جهاد شريف قادر ="ناوی مامۆستا: "&amp;CAD!C2</t>
  </si>
  <si>
    <t xml:space="preserve">   مامؤستا ="نازناوی زانستی: "&amp;CAD!C5</t>
  </si>
  <si>
    <t>د. جهاد شريف قادر</t>
  </si>
  <si>
    <t>رةزكةري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</si>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</sst>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5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D43" sqref="D43"/>
    </sheetView>
  </sheetViews>
  <sheetFormatPr defaultColWidth="14.42578125" defaultRowHeight="15.75" customHeight="1"/>
  <cols>
    <col min="1" max="1" width="4.7109375" customWidth="1"/>
    <col min="2" max="2" width="78.28515625" style="60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3" t="s">
        <v>49</v>
      </c>
      <c r="B1" s="104"/>
      <c r="C1" s="105"/>
      <c r="D1" s="105"/>
      <c r="E1" s="105"/>
      <c r="F1" s="8"/>
      <c r="G1" s="102" t="s">
        <v>22</v>
      </c>
      <c r="H1" s="102"/>
    </row>
    <row r="2" spans="1:13">
      <c r="A2" s="98" t="s">
        <v>44</v>
      </c>
      <c r="B2" s="99"/>
      <c r="C2" s="106" t="s">
        <v>170</v>
      </c>
      <c r="D2" s="107"/>
      <c r="E2" s="5" t="s">
        <v>10</v>
      </c>
      <c r="F2" s="11">
        <f>E67</f>
        <v>44</v>
      </c>
    </row>
    <row r="3" spans="1:13">
      <c r="A3" s="98" t="s">
        <v>45</v>
      </c>
      <c r="B3" s="99"/>
      <c r="C3" s="106" t="s">
        <v>61</v>
      </c>
      <c r="D3" s="107"/>
      <c r="E3" s="5" t="s">
        <v>11</v>
      </c>
      <c r="F3" s="12">
        <f t="shared" ref="F3" si="0">E68</f>
        <v>98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8" t="s">
        <v>46</v>
      </c>
      <c r="B4" s="99"/>
      <c r="C4" s="106" t="s">
        <v>171</v>
      </c>
      <c r="D4" s="107"/>
      <c r="E4" s="5" t="s">
        <v>12</v>
      </c>
      <c r="F4" s="13">
        <f>IF(E69&gt;199,200, E69)</f>
        <v>142</v>
      </c>
    </row>
    <row r="5" spans="1:13">
      <c r="A5" s="98" t="s">
        <v>47</v>
      </c>
      <c r="B5" s="99"/>
      <c r="C5" s="106" t="s">
        <v>172</v>
      </c>
      <c r="D5" s="107"/>
      <c r="E5" s="1"/>
      <c r="F5" s="1"/>
    </row>
    <row r="6" spans="1:13" ht="18">
      <c r="A6" s="19"/>
      <c r="B6" s="52" t="s">
        <v>0</v>
      </c>
      <c r="C6" s="20" t="s">
        <v>1</v>
      </c>
      <c r="D6" s="21" t="s">
        <v>2</v>
      </c>
      <c r="E6" s="22" t="s">
        <v>13</v>
      </c>
      <c r="F6" s="95" t="s">
        <v>23</v>
      </c>
      <c r="G6" s="14"/>
    </row>
    <row r="7" spans="1:13" ht="14.25" customHeight="1">
      <c r="A7" s="42">
        <v>-1</v>
      </c>
      <c r="B7" s="48" t="s">
        <v>68</v>
      </c>
      <c r="C7" s="40">
        <v>1</v>
      </c>
      <c r="D7" s="39">
        <v>30</v>
      </c>
      <c r="E7" s="25">
        <f>D7</f>
        <v>30</v>
      </c>
      <c r="F7" s="108" t="s">
        <v>167</v>
      </c>
      <c r="G7" s="108"/>
      <c r="H7" s="108"/>
      <c r="I7" s="108"/>
    </row>
    <row r="8" spans="1:13" ht="14.25" customHeight="1">
      <c r="A8" s="42">
        <v>-2</v>
      </c>
      <c r="B8" s="48" t="s">
        <v>43</v>
      </c>
      <c r="C8" s="40">
        <v>3</v>
      </c>
      <c r="D8" s="39">
        <v>1</v>
      </c>
      <c r="E8" s="25">
        <f t="shared" ref="E8:E11" si="1">D8*C8</f>
        <v>3</v>
      </c>
      <c r="F8" s="108"/>
      <c r="G8" s="108"/>
      <c r="H8" s="108"/>
      <c r="I8" s="108"/>
      <c r="J8" s="36"/>
      <c r="K8" s="36"/>
      <c r="L8" s="36"/>
      <c r="M8" s="36"/>
    </row>
    <row r="9" spans="1:13" ht="14.25" customHeight="1">
      <c r="A9" s="42">
        <v>-3</v>
      </c>
      <c r="B9" s="48" t="s">
        <v>73</v>
      </c>
      <c r="C9" s="40">
        <v>3</v>
      </c>
      <c r="D9" s="39">
        <v>2</v>
      </c>
      <c r="E9" s="25">
        <f t="shared" si="1"/>
        <v>6</v>
      </c>
      <c r="F9" s="108"/>
      <c r="G9" s="108"/>
      <c r="H9" s="108"/>
      <c r="I9" s="108"/>
    </row>
    <row r="10" spans="1:13" ht="18" customHeight="1">
      <c r="A10" s="42">
        <v>-4</v>
      </c>
      <c r="B10" s="48" t="s">
        <v>74</v>
      </c>
      <c r="C10" s="40">
        <v>6</v>
      </c>
      <c r="D10" s="39">
        <v>0</v>
      </c>
      <c r="E10" s="25">
        <f t="shared" si="1"/>
        <v>0</v>
      </c>
      <c r="F10" s="108"/>
      <c r="G10" s="108"/>
      <c r="H10" s="108"/>
      <c r="I10" s="108"/>
    </row>
    <row r="11" spans="1:13" ht="14.25" customHeight="1">
      <c r="A11" s="42">
        <v>-5</v>
      </c>
      <c r="B11" s="51" t="s">
        <v>70</v>
      </c>
      <c r="C11" s="40">
        <v>10</v>
      </c>
      <c r="D11" s="39">
        <v>0</v>
      </c>
      <c r="E11" s="25">
        <f t="shared" si="1"/>
        <v>0</v>
      </c>
      <c r="F11" s="108"/>
      <c r="G11" s="108"/>
      <c r="H11" s="108"/>
      <c r="I11" s="108"/>
    </row>
    <row r="12" spans="1:13" ht="14.25" customHeight="1">
      <c r="A12" s="42">
        <v>-6</v>
      </c>
      <c r="B12" s="48" t="s">
        <v>30</v>
      </c>
      <c r="C12" s="40">
        <v>12</v>
      </c>
      <c r="D12" s="39">
        <v>0</v>
      </c>
      <c r="E12" s="25">
        <f t="shared" ref="E12:E13" si="2">D12*C12</f>
        <v>0</v>
      </c>
      <c r="F12" s="108"/>
      <c r="G12" s="108"/>
      <c r="H12" s="108"/>
      <c r="I12" s="108"/>
    </row>
    <row r="13" spans="1:13" ht="14.25" customHeight="1">
      <c r="A13" s="42">
        <v>-7</v>
      </c>
      <c r="B13" s="48" t="s">
        <v>84</v>
      </c>
      <c r="C13" s="40">
        <v>15</v>
      </c>
      <c r="D13" s="39">
        <v>0</v>
      </c>
      <c r="E13" s="25">
        <f t="shared" si="2"/>
        <v>0</v>
      </c>
      <c r="F13" s="108"/>
      <c r="G13" s="108"/>
      <c r="H13" s="108"/>
      <c r="I13" s="108"/>
    </row>
    <row r="14" spans="1:13" ht="14.25" customHeight="1">
      <c r="A14" s="28" t="s">
        <v>71</v>
      </c>
      <c r="B14" s="53"/>
      <c r="C14" s="28"/>
      <c r="D14" s="28"/>
      <c r="E14" s="29">
        <f>SUM(E7:E13)</f>
        <v>39</v>
      </c>
      <c r="F14" s="108"/>
      <c r="G14" s="108"/>
      <c r="H14" s="108"/>
      <c r="I14" s="108"/>
    </row>
    <row r="15" spans="1:13" ht="23.25" customHeight="1">
      <c r="A15" s="100" t="s">
        <v>35</v>
      </c>
      <c r="B15" s="101"/>
      <c r="C15" s="20" t="s">
        <v>1</v>
      </c>
      <c r="D15" s="21" t="s">
        <v>2</v>
      </c>
      <c r="E15" s="30"/>
      <c r="F15" s="108"/>
      <c r="G15" s="108"/>
      <c r="H15" s="108"/>
      <c r="I15" s="108"/>
    </row>
    <row r="16" spans="1:13" ht="14.25" customHeight="1">
      <c r="A16" s="43">
        <v>-8</v>
      </c>
      <c r="B16" s="48" t="s">
        <v>72</v>
      </c>
      <c r="C16" s="41">
        <v>5</v>
      </c>
      <c r="D16" s="38">
        <v>0</v>
      </c>
      <c r="E16" s="25">
        <f t="shared" ref="E16:E19" si="3">D16*C16</f>
        <v>0</v>
      </c>
      <c r="F16" s="108"/>
      <c r="G16" s="108"/>
      <c r="H16" s="108"/>
      <c r="I16" s="108"/>
    </row>
    <row r="17" spans="1:13" ht="15">
      <c r="A17" s="43">
        <v>-9</v>
      </c>
      <c r="B17" s="48" t="s">
        <v>36</v>
      </c>
      <c r="C17" s="41">
        <v>7</v>
      </c>
      <c r="D17" s="38">
        <v>0</v>
      </c>
      <c r="E17" s="25">
        <f t="shared" si="3"/>
        <v>0</v>
      </c>
      <c r="F17" s="108"/>
      <c r="G17" s="108"/>
      <c r="H17" s="108"/>
      <c r="I17" s="108"/>
    </row>
    <row r="18" spans="1:13" ht="30">
      <c r="A18" s="42">
        <v>-10</v>
      </c>
      <c r="B18" s="54" t="s">
        <v>75</v>
      </c>
      <c r="C18" s="41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2">
        <v>-11</v>
      </c>
      <c r="B19" s="54" t="s">
        <v>69</v>
      </c>
      <c r="C19" s="41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3">
        <v>-12</v>
      </c>
      <c r="B20" s="48" t="s">
        <v>85</v>
      </c>
      <c r="C20" s="41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3">
        <v>-13</v>
      </c>
      <c r="B21" s="48" t="s">
        <v>78</v>
      </c>
      <c r="C21" s="41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3">
        <v>-14</v>
      </c>
      <c r="B22" s="48" t="s">
        <v>79</v>
      </c>
      <c r="C22" s="41">
        <v>10</v>
      </c>
      <c r="D22" s="38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5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0" t="s">
        <v>3</v>
      </c>
      <c r="B24" s="97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3">
        <v>-15</v>
      </c>
      <c r="B25" s="48" t="s">
        <v>21</v>
      </c>
      <c r="C25" s="40">
        <v>12</v>
      </c>
      <c r="D25" s="39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3">
        <v>-16</v>
      </c>
      <c r="B26" s="48" t="s">
        <v>20</v>
      </c>
      <c r="C26" s="40">
        <v>4</v>
      </c>
      <c r="D26" s="39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3">
        <v>-17</v>
      </c>
      <c r="B27" s="48" t="s">
        <v>4</v>
      </c>
      <c r="C27" s="40">
        <v>8</v>
      </c>
      <c r="D27" s="39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3">
        <v>-18</v>
      </c>
      <c r="B28" s="48" t="s">
        <v>15</v>
      </c>
      <c r="C28" s="40">
        <v>4</v>
      </c>
      <c r="D28" s="39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3">
        <v>-19</v>
      </c>
      <c r="B29" s="48" t="s">
        <v>16</v>
      </c>
      <c r="C29" s="40">
        <v>10</v>
      </c>
      <c r="D29" s="39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3">
        <v>-20</v>
      </c>
      <c r="B30" s="48" t="s">
        <v>37</v>
      </c>
      <c r="C30" s="40">
        <v>1</v>
      </c>
      <c r="D30" s="39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3">
        <v>-21</v>
      </c>
      <c r="B31" s="48" t="s">
        <v>17</v>
      </c>
      <c r="C31" s="40">
        <v>2</v>
      </c>
      <c r="D31" s="39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3">
        <v>-22</v>
      </c>
      <c r="B32" s="48" t="s">
        <v>25</v>
      </c>
      <c r="C32" s="40">
        <v>3</v>
      </c>
      <c r="D32" s="39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3">
        <v>-23</v>
      </c>
      <c r="B33" s="48" t="s">
        <v>5</v>
      </c>
      <c r="C33" s="40">
        <v>4</v>
      </c>
      <c r="D33" s="39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4">
        <v>-24</v>
      </c>
      <c r="B34" s="48" t="s">
        <v>31</v>
      </c>
      <c r="C34" s="40">
        <v>10</v>
      </c>
      <c r="D34" s="39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4">
        <v>-25</v>
      </c>
      <c r="B35" s="48" t="s">
        <v>41</v>
      </c>
      <c r="C35" s="40">
        <v>5</v>
      </c>
      <c r="D35" s="39">
        <v>1</v>
      </c>
      <c r="E35" s="25">
        <f t="shared" si="5"/>
        <v>5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4">
        <v>-26</v>
      </c>
      <c r="B36" s="48" t="s">
        <v>14</v>
      </c>
      <c r="C36" s="40">
        <v>3</v>
      </c>
      <c r="D36" s="39">
        <v>4</v>
      </c>
      <c r="E36" s="25">
        <f t="shared" ref="E36:E37" si="6">D36*C36</f>
        <v>12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4">
        <v>-27</v>
      </c>
      <c r="B37" s="48" t="s">
        <v>40</v>
      </c>
      <c r="C37" s="40">
        <v>2</v>
      </c>
      <c r="D37" s="39"/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5"/>
      <c r="C38" s="27"/>
      <c r="D38" s="27"/>
      <c r="E38" s="29">
        <f>SUM(E25:E37)</f>
        <v>17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6" t="s">
        <v>24</v>
      </c>
      <c r="B39" s="97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5">
        <v>-28</v>
      </c>
      <c r="B40" s="56" t="s">
        <v>89</v>
      </c>
      <c r="C40" s="40">
        <v>3</v>
      </c>
      <c r="D40" s="39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5">
        <v>-29</v>
      </c>
      <c r="B41" s="56" t="s">
        <v>88</v>
      </c>
      <c r="C41" s="40">
        <v>2</v>
      </c>
      <c r="D41" s="38">
        <v>2</v>
      </c>
      <c r="E41" s="25">
        <f t="shared" si="7"/>
        <v>4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5">
        <v>-30</v>
      </c>
      <c r="B42" s="49" t="s">
        <v>33</v>
      </c>
      <c r="C42" s="41">
        <v>10</v>
      </c>
      <c r="D42" s="38">
        <v>7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5">
        <v>-31</v>
      </c>
      <c r="B43" s="56" t="s">
        <v>76</v>
      </c>
      <c r="C43" s="40">
        <v>1</v>
      </c>
      <c r="D43" s="38">
        <v>20</v>
      </c>
      <c r="E43" s="25">
        <f t="shared" si="7"/>
        <v>20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5">
        <v>-32</v>
      </c>
      <c r="B44" s="49" t="s">
        <v>32</v>
      </c>
      <c r="C44" s="41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6">
        <v>-33</v>
      </c>
      <c r="B45" s="56" t="s">
        <v>77</v>
      </c>
      <c r="C45" s="40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6">
        <v>-34</v>
      </c>
      <c r="B46" s="56" t="s">
        <v>80</v>
      </c>
      <c r="C46" s="40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5"/>
      <c r="C47" s="27"/>
      <c r="D47" s="27"/>
      <c r="E47" s="29">
        <f>SUM(E40:E46)</f>
        <v>51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6" t="s">
        <v>6</v>
      </c>
      <c r="B48" s="97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7">
        <v>-35</v>
      </c>
      <c r="B49" s="56" t="s">
        <v>81</v>
      </c>
      <c r="C49" s="40">
        <v>1</v>
      </c>
      <c r="D49" s="39">
        <v>3</v>
      </c>
      <c r="E49" s="25">
        <f t="shared" ref="E49:E50" si="9">D49</f>
        <v>3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7">
        <v>-36</v>
      </c>
      <c r="B50" s="56" t="s">
        <v>26</v>
      </c>
      <c r="C50" s="40">
        <v>1</v>
      </c>
      <c r="D50" s="39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7">
        <v>-37</v>
      </c>
      <c r="B51" s="56" t="s">
        <v>27</v>
      </c>
      <c r="C51" s="40">
        <v>4</v>
      </c>
      <c r="D51" s="39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7">
        <v>-38</v>
      </c>
      <c r="B52" s="56" t="s">
        <v>29</v>
      </c>
      <c r="C52" s="40">
        <v>3</v>
      </c>
      <c r="D52" s="39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7">
        <v>-39</v>
      </c>
      <c r="B53" s="56" t="s">
        <v>28</v>
      </c>
      <c r="C53" s="40">
        <v>6</v>
      </c>
      <c r="D53" s="39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7">
        <v>-40</v>
      </c>
      <c r="B54" s="56" t="s">
        <v>19</v>
      </c>
      <c r="C54" s="40">
        <v>2</v>
      </c>
      <c r="D54" s="39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7">
        <v>-41</v>
      </c>
      <c r="B55" s="56" t="s">
        <v>91</v>
      </c>
      <c r="C55" s="40">
        <v>3</v>
      </c>
      <c r="D55" s="39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7">
        <v>-42</v>
      </c>
      <c r="B56" s="56" t="s">
        <v>18</v>
      </c>
      <c r="C56" s="40">
        <v>1</v>
      </c>
      <c r="D56" s="39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5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6" t="s">
        <v>9</v>
      </c>
      <c r="B58" s="97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7">
        <v>-43</v>
      </c>
      <c r="B59" s="57" t="s">
        <v>39</v>
      </c>
      <c r="C59" s="40">
        <v>6</v>
      </c>
      <c r="D59" s="39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7">
        <v>-44</v>
      </c>
      <c r="B60" s="57" t="s">
        <v>92</v>
      </c>
      <c r="C60" s="40">
        <v>3</v>
      </c>
      <c r="D60" s="39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7">
        <v>-45</v>
      </c>
      <c r="B61" s="57" t="s">
        <v>83</v>
      </c>
      <c r="C61" s="40">
        <v>5</v>
      </c>
      <c r="D61" s="39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7">
        <v>-46</v>
      </c>
      <c r="B62" s="57" t="s">
        <v>48</v>
      </c>
      <c r="C62" s="40">
        <v>4</v>
      </c>
      <c r="D62" s="39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7">
        <v>-47</v>
      </c>
      <c r="B63" s="57" t="s">
        <v>82</v>
      </c>
      <c r="C63" s="40">
        <v>6</v>
      </c>
      <c r="D63" s="39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58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5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59"/>
      <c r="C66" s="27"/>
      <c r="D66" s="27"/>
      <c r="E66" s="30"/>
      <c r="F66" s="3"/>
    </row>
    <row r="67" spans="1:13" ht="17.25" customHeight="1">
      <c r="A67" s="27"/>
      <c r="B67" s="59"/>
      <c r="C67" s="27"/>
      <c r="D67" s="33" t="s">
        <v>10</v>
      </c>
      <c r="E67" s="29">
        <f>E7+E18+E19</f>
        <v>44</v>
      </c>
      <c r="F67" s="4"/>
    </row>
    <row r="68" spans="1:13">
      <c r="A68" s="27"/>
      <c r="B68" s="59"/>
      <c r="C68" s="27"/>
      <c r="D68" s="33" t="s">
        <v>11</v>
      </c>
      <c r="E68" s="34">
        <f>E69-E67</f>
        <v>98</v>
      </c>
      <c r="F68" s="4"/>
    </row>
    <row r="69" spans="1:13">
      <c r="A69" s="27"/>
      <c r="B69" s="59"/>
      <c r="C69" s="27"/>
      <c r="D69" s="33" t="s">
        <v>12</v>
      </c>
      <c r="E69" s="35">
        <f>(E14+E23+E38+E47+E57+E65)</f>
        <v>142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28515625" defaultRowHeight="14.25"/>
  <cols>
    <col min="1" max="1" width="88.42578125" style="63" customWidth="1"/>
    <col min="2" max="2" width="7.5703125" style="63" hidden="1" customWidth="1"/>
    <col min="3" max="3" width="13.28515625" style="62" customWidth="1"/>
    <col min="4" max="4" width="17.28515625" style="62" bestFit="1" customWidth="1"/>
    <col min="5" max="5" width="20.140625" style="61" bestFit="1" customWidth="1"/>
    <col min="6" max="16384" width="10.28515625" style="61"/>
  </cols>
  <sheetData>
    <row r="1" spans="1:6" ht="42.75" customHeight="1">
      <c r="A1" s="114" t="s">
        <v>157</v>
      </c>
      <c r="B1" s="114"/>
      <c r="C1" s="114"/>
      <c r="D1" s="87"/>
    </row>
    <row r="2" spans="1:6" ht="26.25" customHeight="1">
      <c r="A2" s="91" t="s">
        <v>168</v>
      </c>
      <c r="B2" s="94" t="s">
        <v>46</v>
      </c>
      <c r="C2" s="93"/>
      <c r="D2" s="92"/>
    </row>
    <row r="3" spans="1:6" ht="27">
      <c r="A3" s="91" t="s">
        <v>169</v>
      </c>
      <c r="B3" s="90"/>
      <c r="C3" s="89"/>
      <c r="D3" s="88"/>
      <c r="E3" s="87"/>
    </row>
    <row r="4" spans="1:6" ht="36.75" customHeight="1">
      <c r="A4" s="70" t="s">
        <v>156</v>
      </c>
      <c r="B4" s="70" t="s">
        <v>155</v>
      </c>
      <c r="C4" s="86" t="s">
        <v>154</v>
      </c>
      <c r="D4" s="85" t="s">
        <v>13</v>
      </c>
      <c r="E4" s="84" t="s">
        <v>153</v>
      </c>
    </row>
    <row r="5" spans="1:6" ht="18.75">
      <c r="A5" s="83" t="s">
        <v>152</v>
      </c>
      <c r="B5" s="82"/>
      <c r="C5" s="81"/>
      <c r="D5" s="81"/>
      <c r="E5" s="80">
        <f>D43</f>
        <v>2.5</v>
      </c>
    </row>
    <row r="6" spans="1:6" ht="28.5" customHeight="1">
      <c r="A6" s="72" t="s">
        <v>151</v>
      </c>
      <c r="B6" s="70">
        <v>8</v>
      </c>
      <c r="C6" s="71"/>
      <c r="D6" s="68">
        <f>C6*B6</f>
        <v>0</v>
      </c>
    </row>
    <row r="7" spans="1:6" ht="18.75">
      <c r="A7" s="72" t="s">
        <v>150</v>
      </c>
      <c r="B7" s="70">
        <v>6</v>
      </c>
      <c r="C7" s="71"/>
      <c r="D7" s="68">
        <f>C7*B7</f>
        <v>0</v>
      </c>
    </row>
    <row r="8" spans="1:6" ht="18.75">
      <c r="A8" s="72" t="s">
        <v>149</v>
      </c>
      <c r="B8" s="70">
        <v>4</v>
      </c>
      <c r="C8" s="71"/>
      <c r="D8" s="68">
        <f>C8*B8</f>
        <v>0</v>
      </c>
      <c r="E8" s="78" t="s">
        <v>148</v>
      </c>
    </row>
    <row r="9" spans="1:6" ht="18.75">
      <c r="A9" s="72" t="s">
        <v>147</v>
      </c>
      <c r="B9" s="70">
        <v>3</v>
      </c>
      <c r="C9" s="71">
        <v>3</v>
      </c>
      <c r="D9" s="68">
        <f>C9*B9</f>
        <v>9</v>
      </c>
    </row>
    <row r="10" spans="1:6" ht="18.75">
      <c r="A10" s="72" t="s">
        <v>146</v>
      </c>
      <c r="B10" s="70">
        <v>4</v>
      </c>
      <c r="C10" s="71"/>
      <c r="D10" s="68">
        <f>C10*B10</f>
        <v>0</v>
      </c>
    </row>
    <row r="11" spans="1:6" ht="18.75">
      <c r="A11" s="72" t="s">
        <v>145</v>
      </c>
      <c r="B11" s="70">
        <v>5</v>
      </c>
      <c r="C11" s="71"/>
      <c r="D11" s="68">
        <f>IF(C11=0, 5,  0)</f>
        <v>5</v>
      </c>
      <c r="E11" s="77" t="s">
        <v>123</v>
      </c>
    </row>
    <row r="12" spans="1:6" ht="18.75">
      <c r="A12" s="72" t="s">
        <v>144</v>
      </c>
      <c r="B12" s="70">
        <v>4</v>
      </c>
      <c r="C12" s="71"/>
      <c r="D12" s="68">
        <f>C12</f>
        <v>0</v>
      </c>
      <c r="E12" s="77" t="s">
        <v>123</v>
      </c>
      <c r="F12" s="78" t="s">
        <v>143</v>
      </c>
    </row>
    <row r="13" spans="1:6" ht="18.75">
      <c r="A13" s="72" t="s">
        <v>142</v>
      </c>
      <c r="B13" s="70">
        <v>6</v>
      </c>
      <c r="C13" s="71"/>
      <c r="D13" s="68">
        <f>C13</f>
        <v>0</v>
      </c>
      <c r="E13" s="77" t="s">
        <v>123</v>
      </c>
      <c r="F13" s="78" t="s">
        <v>141</v>
      </c>
    </row>
    <row r="14" spans="1:6" ht="18.75" hidden="1">
      <c r="A14" s="70" t="s">
        <v>97</v>
      </c>
      <c r="B14" s="70"/>
      <c r="C14" s="79"/>
      <c r="D14" s="79">
        <f>SUM(D6:D13)</f>
        <v>14</v>
      </c>
    </row>
    <row r="15" spans="1:6" ht="18.75">
      <c r="A15" s="76" t="s">
        <v>140</v>
      </c>
      <c r="B15" s="76"/>
      <c r="C15" s="67"/>
      <c r="D15" s="67"/>
    </row>
    <row r="16" spans="1:6" ht="25.5" customHeight="1">
      <c r="A16" s="72" t="s">
        <v>139</v>
      </c>
      <c r="B16" s="70"/>
      <c r="C16" s="71"/>
      <c r="D16" s="68">
        <f>IF(C16&gt;0,C16+4,0)</f>
        <v>0</v>
      </c>
      <c r="E16" s="77" t="s">
        <v>123</v>
      </c>
      <c r="F16" s="78" t="s">
        <v>138</v>
      </c>
    </row>
    <row r="17" spans="1:12" ht="25.5" customHeight="1">
      <c r="A17" s="72" t="s">
        <v>137</v>
      </c>
      <c r="B17" s="70"/>
      <c r="C17" s="71"/>
      <c r="D17" s="68">
        <f>C17*3</f>
        <v>0</v>
      </c>
      <c r="E17" s="77" t="s">
        <v>123</v>
      </c>
      <c r="F17" s="78" t="s">
        <v>136</v>
      </c>
    </row>
    <row r="18" spans="1:12" ht="18.75">
      <c r="A18" s="72" t="s">
        <v>135</v>
      </c>
      <c r="B18" s="70"/>
      <c r="C18" s="71"/>
      <c r="D18" s="68">
        <f>IF(C18=4, 5, C18)</f>
        <v>0</v>
      </c>
      <c r="E18" s="66" t="s">
        <v>134</v>
      </c>
    </row>
    <row r="19" spans="1:12" ht="22.5" customHeight="1">
      <c r="A19" s="72" t="s">
        <v>133</v>
      </c>
      <c r="B19" s="70"/>
      <c r="C19" s="71">
        <v>1</v>
      </c>
      <c r="D19" s="68">
        <f>C19*3</f>
        <v>3</v>
      </c>
      <c r="E19" s="66" t="s">
        <v>160</v>
      </c>
    </row>
    <row r="20" spans="1:12" ht="22.5" customHeight="1">
      <c r="A20" s="72" t="s">
        <v>132</v>
      </c>
      <c r="B20" s="70"/>
      <c r="C20" s="71"/>
      <c r="D20" s="68">
        <f>C20*4</f>
        <v>0</v>
      </c>
      <c r="E20" s="66"/>
    </row>
    <row r="21" spans="1:12" ht="18.75">
      <c r="A21" s="72" t="s">
        <v>131</v>
      </c>
      <c r="B21" s="70">
        <v>5</v>
      </c>
      <c r="C21" s="71">
        <v>1</v>
      </c>
      <c r="D21" s="68">
        <f>C21*3</f>
        <v>3</v>
      </c>
      <c r="E21" s="66" t="s">
        <v>161</v>
      </c>
    </row>
    <row r="22" spans="1:12" ht="18.75">
      <c r="A22" s="72" t="s">
        <v>130</v>
      </c>
      <c r="B22" s="70">
        <v>5</v>
      </c>
      <c r="C22" s="71"/>
      <c r="D22" s="68">
        <f>IF(C22=0, 0, C22*0.5)</f>
        <v>0</v>
      </c>
      <c r="E22" s="77" t="s">
        <v>123</v>
      </c>
      <c r="F22" s="66" t="s">
        <v>129</v>
      </c>
    </row>
    <row r="23" spans="1:12" ht="18.75">
      <c r="A23" s="72" t="s">
        <v>128</v>
      </c>
      <c r="B23" s="70">
        <v>6</v>
      </c>
      <c r="C23" s="71"/>
      <c r="D23" s="68">
        <f>C23</f>
        <v>0</v>
      </c>
      <c r="E23" s="77" t="s">
        <v>123</v>
      </c>
      <c r="F23" s="66" t="s">
        <v>127</v>
      </c>
    </row>
    <row r="24" spans="1:12" ht="18.75">
      <c r="A24" s="72" t="s">
        <v>126</v>
      </c>
      <c r="B24" s="70">
        <v>6</v>
      </c>
      <c r="C24" s="71"/>
      <c r="D24" s="68">
        <f>C24</f>
        <v>0</v>
      </c>
      <c r="E24" s="77" t="s">
        <v>123</v>
      </c>
      <c r="F24" s="66" t="s">
        <v>125</v>
      </c>
    </row>
    <row r="25" spans="1:12" ht="18.75">
      <c r="A25" s="72" t="s">
        <v>124</v>
      </c>
      <c r="B25" s="70">
        <v>6</v>
      </c>
      <c r="C25" s="71"/>
      <c r="D25" s="68">
        <f>C25</f>
        <v>0</v>
      </c>
      <c r="E25" s="77" t="s">
        <v>123</v>
      </c>
      <c r="F25" s="66" t="s">
        <v>122</v>
      </c>
    </row>
    <row r="26" spans="1:12" ht="18.75" hidden="1">
      <c r="A26" s="70" t="s">
        <v>97</v>
      </c>
      <c r="B26" s="70"/>
      <c r="C26" s="68"/>
      <c r="D26" s="67">
        <f>SUM(D16:D25)</f>
        <v>6</v>
      </c>
    </row>
    <row r="27" spans="1:12" ht="18.75">
      <c r="A27" s="76" t="s">
        <v>121</v>
      </c>
      <c r="B27" s="75"/>
      <c r="C27" s="67"/>
      <c r="D27" s="67"/>
      <c r="E27" s="66"/>
    </row>
    <row r="28" spans="1:12" ht="31.5">
      <c r="A28" s="74" t="s">
        <v>166</v>
      </c>
      <c r="B28" s="70">
        <v>5</v>
      </c>
      <c r="C28" s="71"/>
      <c r="D28" s="68">
        <f>C28*10</f>
        <v>0</v>
      </c>
      <c r="E28" s="66" t="s">
        <v>120</v>
      </c>
      <c r="L28" s="66"/>
    </row>
    <row r="29" spans="1:12" ht="34.5" customHeight="1">
      <c r="A29" s="74" t="s">
        <v>119</v>
      </c>
      <c r="B29" s="70">
        <v>3</v>
      </c>
      <c r="C29" s="71">
        <v>2</v>
      </c>
      <c r="D29" s="68">
        <f>C29*3</f>
        <v>6</v>
      </c>
      <c r="E29" s="66" t="s">
        <v>118</v>
      </c>
    </row>
    <row r="30" spans="1:12" ht="18.75">
      <c r="A30" s="72" t="s">
        <v>117</v>
      </c>
      <c r="B30" s="70">
        <v>4</v>
      </c>
      <c r="C30" s="71">
        <v>1</v>
      </c>
      <c r="D30" s="68">
        <f>C30</f>
        <v>1</v>
      </c>
      <c r="E30" s="66" t="s">
        <v>116</v>
      </c>
    </row>
    <row r="31" spans="1:12" ht="18.75">
      <c r="A31" s="72" t="s">
        <v>115</v>
      </c>
      <c r="B31" s="70">
        <v>2</v>
      </c>
      <c r="C31" s="71">
        <v>3</v>
      </c>
      <c r="D31" s="68">
        <f>C31*2</f>
        <v>6</v>
      </c>
      <c r="E31" s="66" t="s">
        <v>114</v>
      </c>
    </row>
    <row r="32" spans="1:12" ht="18.75">
      <c r="A32" s="72" t="s">
        <v>113</v>
      </c>
      <c r="B32" s="70">
        <v>3</v>
      </c>
      <c r="C32" s="71"/>
      <c r="D32" s="68">
        <f>C32*3</f>
        <v>0</v>
      </c>
      <c r="E32" s="66" t="s">
        <v>112</v>
      </c>
    </row>
    <row r="33" spans="1:5" ht="18.75">
      <c r="A33" s="72" t="s">
        <v>111</v>
      </c>
      <c r="B33" s="70"/>
      <c r="C33" s="71"/>
      <c r="D33" s="68">
        <f>IF(C33=1,4,IF(C33=2,5,0))</f>
        <v>0</v>
      </c>
      <c r="E33" s="66" t="s">
        <v>110</v>
      </c>
    </row>
    <row r="34" spans="1:5" ht="18.75">
      <c r="A34" s="72" t="s">
        <v>109</v>
      </c>
      <c r="B34" s="70">
        <v>2</v>
      </c>
      <c r="C34" s="71"/>
      <c r="D34" s="68">
        <f>C34*3</f>
        <v>0</v>
      </c>
      <c r="E34" s="66" t="s">
        <v>108</v>
      </c>
    </row>
    <row r="35" spans="1:5" ht="18.75">
      <c r="A35" s="72" t="s">
        <v>107</v>
      </c>
      <c r="B35" s="70">
        <v>3</v>
      </c>
      <c r="C35" s="71">
        <v>2</v>
      </c>
      <c r="D35" s="68">
        <f>C35*2</f>
        <v>4</v>
      </c>
      <c r="E35" s="66" t="s">
        <v>106</v>
      </c>
    </row>
    <row r="36" spans="1:5" ht="24.75" customHeight="1">
      <c r="A36" s="73" t="s">
        <v>105</v>
      </c>
      <c r="B36" s="70"/>
      <c r="C36" s="71"/>
      <c r="D36" s="68">
        <f>IF(C36=0,0,IF(C36&gt;=1,10,0))</f>
        <v>0</v>
      </c>
      <c r="E36" s="66"/>
    </row>
    <row r="37" spans="1:5" ht="18.75">
      <c r="A37" s="72" t="s">
        <v>104</v>
      </c>
      <c r="B37" s="70">
        <v>6</v>
      </c>
      <c r="C37" s="71">
        <v>1</v>
      </c>
      <c r="D37" s="68">
        <f>IF(C37=0,0,IF(C37=1,3,IF(C37=2,6)))</f>
        <v>3</v>
      </c>
      <c r="E37" s="66" t="s">
        <v>103</v>
      </c>
    </row>
    <row r="38" spans="1:5" ht="18.75">
      <c r="A38" s="72" t="s">
        <v>102</v>
      </c>
      <c r="B38" s="70">
        <v>10</v>
      </c>
      <c r="C38" s="71"/>
      <c r="D38" s="68">
        <f>C38*5</f>
        <v>0</v>
      </c>
      <c r="E38" s="66" t="s">
        <v>101</v>
      </c>
    </row>
    <row r="39" spans="1:5" ht="18.75">
      <c r="A39" s="72" t="s">
        <v>100</v>
      </c>
      <c r="B39" s="70">
        <v>10</v>
      </c>
      <c r="C39" s="71">
        <v>1</v>
      </c>
      <c r="D39" s="68">
        <f>C39*10</f>
        <v>10</v>
      </c>
      <c r="E39" s="66" t="s">
        <v>98</v>
      </c>
    </row>
    <row r="40" spans="1:5" ht="18.75">
      <c r="A40" s="72" t="s">
        <v>99</v>
      </c>
      <c r="B40" s="70">
        <v>10</v>
      </c>
      <c r="C40" s="71"/>
      <c r="D40" s="68">
        <f>C40*10</f>
        <v>0</v>
      </c>
      <c r="E40" s="66" t="s">
        <v>98</v>
      </c>
    </row>
    <row r="41" spans="1:5" ht="18.75" hidden="1">
      <c r="A41" s="70" t="s">
        <v>97</v>
      </c>
      <c r="B41" s="69"/>
      <c r="C41" s="68"/>
      <c r="D41" s="67">
        <f>SUM(D28:D40)</f>
        <v>30</v>
      </c>
      <c r="E41" s="66"/>
    </row>
    <row r="42" spans="1:5" ht="18.75" hidden="1">
      <c r="A42" s="109" t="s">
        <v>96</v>
      </c>
      <c r="B42" s="110"/>
      <c r="C42" s="111"/>
      <c r="D42" s="65">
        <f>D41+D26+D14</f>
        <v>50</v>
      </c>
    </row>
    <row r="43" spans="1:5" ht="18.75">
      <c r="A43" s="112" t="s">
        <v>95</v>
      </c>
      <c r="B43" s="113"/>
      <c r="C43" s="113"/>
      <c r="D43" s="64">
        <f>IF(D42&gt;=100, (100*5/100), (D42*5/100))</f>
        <v>2.5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0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HelpTech</dc:creator>
  <cp:lastModifiedBy>HelpTech</cp:lastModifiedBy>
  <dcterms:created xsi:type="dcterms:W3CDTF">2023-05-28T08:40:41Z</dcterms:created>
  <dcterms:modified xsi:type="dcterms:W3CDTF">2023-05-30T09:52:13Z</dcterms:modified>
</cp:coreProperties>
</file>