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2" sheetId="1" r:id="rId4"/>
  </sheets>
</workbook>
</file>

<file path=xl/sharedStrings.xml><?xml version="1.0" encoding="utf-8"?>
<sst xmlns="http://schemas.openxmlformats.org/spreadsheetml/2006/main" uniqueCount="76">
  <si>
    <t>هەگبەی مامۆستا بۆ ساڵی ئەكادیمی 2021-2022</t>
  </si>
  <si>
    <t>ناوی مامۆستا: کەمال محەمەد ئۆمەر</t>
  </si>
  <si>
    <t>بەش:</t>
  </si>
  <si>
    <t>نازناوی زانستی: مامۆستای یاریدەدەر</t>
  </si>
  <si>
    <t>بڕگەكان</t>
  </si>
  <si>
    <t>خاڵ</t>
  </si>
  <si>
    <t>تەنها ئێرە
پڕ دەكرێتەوە</t>
  </si>
  <si>
    <t>خاڵی هەژماركراو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</si>
  <si>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</si>
  <si>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</si>
  <si>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</si>
  <si>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</si>
  <si>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</si>
  <si>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 xml:space="preserve">نووسراوی (پیرۆزبایی) به 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</si>
  <si>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</si>
  <si>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</si>
  <si>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</si>
  <si>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</si>
  <si>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</si>
  <si>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</si>
  <si>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</si>
  <si>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</si>
  <si>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</si>
  <si>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</si>
  <si>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</si>
  <si>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</si>
  <si>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</si>
  <si>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</t>
  </si>
  <si>
    <t>ئه‌نجامدانى ميتينگ له‌گه‌ڵ قوتابيانى پرۆژەی دەرچوونی قوتابیان بەشێوەی (Online)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</si>
  <si>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</si>
  <si>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</si>
  <si>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</si>
  <si>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خاڵ، بۆ دبلۆمی باڵا 2خاڵ بۆ مامۆستا هەژماردەكرێ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</si>
  <si>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</si>
  <si>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</si>
  <si>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 داون بۆ هەر سیمینارێك 3خاڵ هەژمار دەكرێ</t>
  </si>
  <si>
    <t>ئامادەبوون لە سیمینار/ وێركشۆپ/سیمپۆزیۆم (بەشێوەی ئاسایی یان ئۆنلاین)</t>
  </si>
  <si>
    <t>بۆ بەشداریكردن لە 2چالاكی  تەنها 1خاڵ بۆ مامۆستا هەژمار دەكرێت، تاوەكو 10چالاكی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</si>
  <si>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</si>
  <si>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</si>
  <si>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</si>
  <si>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</si>
  <si>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</si>
  <si>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</si>
  <si>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</si>
  <si>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كۆنفرانسانەی كە بەشداری تێدا كردووه بەبێ توێژینەوە(كەمپەس یان ئۆنلاین)</t>
  </si>
  <si>
    <t>لێرە ژمارەی هەموو ئەو كۆنفرانسانە دەنووسیت كە بەشداریت لێكردووە چ كۆنفرانسی ناوەخۆیی بێت یاخود لەدەرەوە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</si>
  <si>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</si>
  <si>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</si>
  <si>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</si>
  <si>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</si>
  <si>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</si>
  <si>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</si>
  <si>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</si>
  <si>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</si>
  <si>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</si>
  <si>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</si>
  <si>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</si>
  <si>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</si>
  <si>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</si>
  <si>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</si>
  <si>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</si>
  <si>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</si>
  <si>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</si>
  <si>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</si>
  <si>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</si>
  <si>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</si>
  <si>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</si>
  <si>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</si>
  <si>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</si>
  <si>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</si>
  <si>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</si>
  <si>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 ئیندێكس كرابێت كلاریڤەیت/سكۆپەس</t>
  </si>
  <si>
    <t>بەدەستهێنانی داهێنان Patent</t>
  </si>
  <si>
    <t>كۆی گشتی خاڵەكان</t>
  </si>
  <si>
    <t>ئاستی هەڵسەنگاندنی مامۆستا لە پرۆسەی هەگبەی مامۆستا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</si>
</sst>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22"/>
      <color indexed="8"/>
      <name val="Unikurd Jino"/>
    </font>
    <font>
      <b val="1"/>
      <sz val="16"/>
      <color indexed="8"/>
      <name val="Times New Roman"/>
    </font>
    <font>
      <b val="1"/>
      <sz val="14"/>
      <color indexed="8"/>
      <name val="Arial"/>
    </font>
    <font>
      <sz val="14"/>
      <color indexed="8"/>
      <name val="Arial"/>
    </font>
    <font>
      <b val="1"/>
      <sz val="14"/>
      <color indexed="8"/>
      <name val="Times New Roman"/>
    </font>
    <font>
      <b val="1"/>
      <sz val="12"/>
      <color indexed="8"/>
      <name val="Arial"/>
    </font>
    <font>
      <b val="1"/>
      <sz val="11"/>
      <color indexed="8"/>
      <name val="Arial"/>
    </font>
    <font>
      <b val="1"/>
      <sz val="12"/>
      <color indexed="8"/>
      <name val="Times New Roman"/>
    </font>
    <font>
      <b val="1"/>
      <sz val="13"/>
      <color indexed="8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readingOrder="2"/>
    </xf>
    <xf numFmtId="0" fontId="3" fillId="2" borderId="2" applyNumberFormat="0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horizontal="right" vertical="bottom"/>
    </xf>
    <xf numFmtId="0" fontId="0" fillId="3" borderId="4" applyNumberFormat="0" applyFont="1" applyFill="1" applyBorder="1" applyAlignment="1" applyProtection="0">
      <alignment horizontal="right" vertical="bottom"/>
    </xf>
    <xf numFmtId="0" fontId="0" fillId="3" borderId="5" applyNumberFormat="0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right" vertical="center" wrapText="1" readingOrder="2"/>
    </xf>
    <xf numFmtId="49" fontId="4" fillId="2" borderId="6" applyNumberFormat="1" applyFont="1" applyFill="1" applyBorder="1" applyAlignment="1" applyProtection="0">
      <alignment horizontal="center" vertical="center" wrapText="1" readingOrder="2"/>
    </xf>
    <xf numFmtId="0" fontId="5" fillId="2" borderId="7" applyNumberFormat="0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0" fontId="0" fillId="3" borderId="9" applyNumberFormat="0" applyFont="1" applyFill="1" applyBorder="1" applyAlignment="1" applyProtection="0">
      <alignment horizontal="right" vertical="bottom"/>
    </xf>
    <xf numFmtId="0" fontId="4" fillId="2" borderId="10" applyNumberFormat="0" applyFont="1" applyFill="1" applyBorder="1" applyAlignment="1" applyProtection="0">
      <alignment horizontal="center" vertical="center" wrapText="1"/>
    </xf>
    <xf numFmtId="0" fontId="6" fillId="2" borderId="11" applyNumberFormat="0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horizontal="right" vertical="bottom"/>
    </xf>
    <xf numFmtId="49" fontId="7" fillId="4" borderId="6" applyNumberFormat="1" applyFont="1" applyFill="1" applyBorder="1" applyAlignment="1" applyProtection="0">
      <alignment horizontal="center" vertical="center" wrapText="1" readingOrder="2"/>
    </xf>
    <xf numFmtId="49" fontId="7" fillId="4" borderId="6" applyNumberFormat="1" applyFont="1" applyFill="1" applyBorder="1" applyAlignment="1" applyProtection="0">
      <alignment horizontal="center" vertical="center" readingOrder="2"/>
    </xf>
    <xf numFmtId="49" fontId="8" fillId="5" borderId="7" applyNumberFormat="1" applyFont="1" applyFill="1" applyBorder="1" applyAlignment="1" applyProtection="0">
      <alignment horizontal="center" vertical="bottom" readingOrder="2"/>
    </xf>
    <xf numFmtId="49" fontId="7" fillId="5" borderId="6" applyNumberFormat="1" applyFont="1" applyFill="1" applyBorder="1" applyAlignment="1" applyProtection="0">
      <alignment horizontal="center" vertical="center" wrapText="1" readingOrder="2"/>
    </xf>
    <xf numFmtId="0" fontId="7" fillId="3" borderId="10" applyNumberFormat="0" applyFont="1" applyFill="1" applyBorder="1" applyAlignment="1" applyProtection="0">
      <alignment horizontal="center" vertical="center" wrapText="1"/>
    </xf>
    <xf numFmtId="0" fontId="6" fillId="3" borderId="12" applyNumberFormat="0" applyFont="1" applyFill="1" applyBorder="1" applyAlignment="1" applyProtection="0">
      <alignment horizontal="center" vertical="center"/>
    </xf>
    <xf numFmtId="0" fontId="6" fillId="3" borderId="13" applyNumberFormat="0" applyFont="1" applyFill="1" applyBorder="1" applyAlignment="1" applyProtection="0">
      <alignment horizontal="center" vertical="center"/>
    </xf>
    <xf numFmtId="0" fontId="8" fillId="6" borderId="8" applyNumberFormat="1" applyFont="1" applyFill="1" applyBorder="1" applyAlignment="1" applyProtection="0">
      <alignment horizontal="center" vertical="bottom"/>
    </xf>
    <xf numFmtId="49" fontId="7" fillId="4" borderId="6" applyNumberFormat="1" applyFont="1" applyFill="1" applyBorder="1" applyAlignment="1" applyProtection="0">
      <alignment horizontal="justify" vertical="center" wrapText="1" readingOrder="2"/>
    </xf>
    <xf numFmtId="0" fontId="7" fillId="4" borderId="6" applyNumberFormat="1" applyFont="1" applyFill="1" applyBorder="1" applyAlignment="1" applyProtection="0">
      <alignment horizontal="center" vertical="center" wrapText="1"/>
    </xf>
    <xf numFmtId="0" fontId="6" fillId="7" borderId="6" applyNumberFormat="1" applyFont="1" applyFill="1" applyBorder="1" applyAlignment="1" applyProtection="0">
      <alignment horizontal="center" vertical="center" readingOrder="1"/>
    </xf>
    <xf numFmtId="0" fontId="6" fillId="3" borderId="6" applyNumberFormat="1" applyFont="1" applyFill="1" applyBorder="1" applyAlignment="1" applyProtection="0">
      <alignment horizontal="center" vertical="center"/>
    </xf>
    <xf numFmtId="0" fontId="0" fillId="3" borderId="14" applyNumberFormat="0" applyFont="1" applyFill="1" applyBorder="1" applyAlignment="1" applyProtection="0">
      <alignment horizontal="right" vertical="bottom"/>
    </xf>
    <xf numFmtId="0" fontId="0" fillId="3" borderId="15" applyNumberFormat="0" applyFont="1" applyFill="1" applyBorder="1" applyAlignment="1" applyProtection="0">
      <alignment horizontal="right" vertical="bottom"/>
    </xf>
    <xf numFmtId="49" fontId="9" fillId="3" borderId="15" applyNumberFormat="1" applyFont="1" applyFill="1" applyBorder="1" applyAlignment="1" applyProtection="0">
      <alignment horizontal="right" vertical="bottom" readingOrder="2"/>
    </xf>
    <xf numFmtId="0" fontId="0" fillId="3" borderId="16" applyNumberFormat="0" applyFont="1" applyFill="1" applyBorder="1" applyAlignment="1" applyProtection="0">
      <alignment horizontal="right" vertical="bottom"/>
    </xf>
    <xf numFmtId="0" fontId="6" fillId="7" borderId="6" applyNumberFormat="0" applyFont="1" applyFill="1" applyBorder="1" applyAlignment="1" applyProtection="0">
      <alignment horizontal="center" vertical="center"/>
    </xf>
    <xf numFmtId="49" fontId="9" fillId="8" borderId="7" applyNumberFormat="1" applyFont="1" applyFill="1" applyBorder="1" applyAlignment="1" applyProtection="0">
      <alignment horizontal="right" vertical="bottom" readingOrder="2"/>
    </xf>
    <xf numFmtId="49" fontId="9" fillId="3" borderId="4" applyNumberFormat="1" applyFont="1" applyFill="1" applyBorder="1" applyAlignment="1" applyProtection="0">
      <alignment horizontal="right" vertical="bottom" readingOrder="2"/>
    </xf>
    <xf numFmtId="0" fontId="7" fillId="4" borderId="6" applyNumberFormat="0" applyFont="1" applyFill="1" applyBorder="1" applyAlignment="1" applyProtection="0">
      <alignment horizontal="center" vertical="center" wrapText="1"/>
    </xf>
    <xf numFmtId="0" fontId="6" fillId="3" borderId="6" applyNumberFormat="0" applyFont="1" applyFill="1" applyBorder="1" applyAlignment="1" applyProtection="0">
      <alignment horizontal="center" vertical="center"/>
    </xf>
    <xf numFmtId="0" fontId="7" fillId="5" borderId="6" applyNumberFormat="0" applyFont="1" applyFill="1" applyBorder="1" applyAlignment="1" applyProtection="0">
      <alignment horizontal="center" vertical="center" wrapText="1"/>
    </xf>
    <xf numFmtId="0" fontId="6" fillId="5" borderId="6" applyNumberFormat="0" applyFont="1" applyFill="1" applyBorder="1" applyAlignment="1" applyProtection="0">
      <alignment horizontal="center" vertical="center"/>
    </xf>
    <xf numFmtId="49" fontId="9" fillId="3" borderId="14" applyNumberFormat="1" applyFont="1" applyFill="1" applyBorder="1" applyAlignment="1" applyProtection="0">
      <alignment horizontal="right" vertical="bottom" readingOrder="2"/>
    </xf>
    <xf numFmtId="0" fontId="9" fillId="3" borderId="15" applyNumberFormat="0" applyFont="1" applyFill="1" applyBorder="1" applyAlignment="1" applyProtection="0">
      <alignment horizontal="right" vertical="bottom"/>
    </xf>
    <xf numFmtId="49" fontId="9" fillId="3" borderId="16" applyNumberFormat="1" applyFont="1" applyFill="1" applyBorder="1" applyAlignment="1" applyProtection="0">
      <alignment horizontal="right" vertical="bottom" readingOrder="2"/>
    </xf>
    <xf numFmtId="0" fontId="6" fillId="5" borderId="6" applyNumberFormat="0" applyFont="1" applyFill="1" applyBorder="1" applyAlignment="1" applyProtection="0">
      <alignment horizontal="right" vertical="bottom"/>
    </xf>
    <xf numFmtId="0" fontId="9" fillId="3" borderId="5" applyNumberFormat="0" applyFont="1" applyFill="1" applyBorder="1" applyAlignment="1" applyProtection="0">
      <alignment horizontal="right" vertical="bottom"/>
    </xf>
    <xf numFmtId="49" fontId="10" fillId="4" borderId="6" applyNumberFormat="1" applyFont="1" applyFill="1" applyBorder="1" applyAlignment="1" applyProtection="0">
      <alignment horizontal="justify" vertical="center" wrapText="1" readingOrder="2"/>
    </xf>
    <xf numFmtId="49" fontId="11" fillId="4" borderId="6" applyNumberFormat="1" applyFont="1" applyFill="1" applyBorder="1" applyAlignment="1" applyProtection="0">
      <alignment horizontal="justify" vertical="center" wrapText="1" readingOrder="2"/>
    </xf>
    <xf numFmtId="0" fontId="6" fillId="3" borderId="6" applyNumberFormat="0" applyFont="1" applyFill="1" applyBorder="1" applyAlignment="1" applyProtection="0">
      <alignment horizontal="right" vertical="bottom"/>
    </xf>
    <xf numFmtId="0" fontId="6" fillId="5" borderId="6" applyNumberFormat="1" applyFont="1" applyFill="1" applyBorder="1" applyAlignment="1" applyProtection="0">
      <alignment horizontal="center" vertical="center"/>
    </xf>
    <xf numFmtId="49" fontId="7" fillId="8" borderId="10" applyNumberFormat="1" applyFont="1" applyFill="1" applyBorder="1" applyAlignment="1" applyProtection="0">
      <alignment horizontal="center" vertical="center" wrapText="1" readingOrder="2"/>
    </xf>
    <xf numFmtId="0" fontId="7" fillId="8" borderId="17" applyNumberFormat="0" applyFont="1" applyFill="1" applyBorder="1" applyAlignment="1" applyProtection="0">
      <alignment horizontal="center" vertical="center" wrapText="1"/>
    </xf>
    <xf numFmtId="0" fontId="7" fillId="8" borderId="18" applyNumberFormat="0" applyFont="1" applyFill="1" applyBorder="1" applyAlignment="1" applyProtection="0">
      <alignment horizontal="center" vertical="center" wrapText="1"/>
    </xf>
    <xf numFmtId="0" fontId="6" fillId="8" borderId="6" applyNumberFormat="1" applyFont="1" applyFill="1" applyBorder="1" applyAlignment="1" applyProtection="0">
      <alignment horizontal="center" vertical="center"/>
    </xf>
    <xf numFmtId="49" fontId="7" fillId="9" borderId="19" applyNumberFormat="1" applyFont="1" applyFill="1" applyBorder="1" applyAlignment="1" applyProtection="0">
      <alignment horizontal="center" vertical="center" wrapText="1" readingOrder="2"/>
    </xf>
    <xf numFmtId="0" fontId="7" fillId="9" borderId="20" applyNumberFormat="0" applyFont="1" applyFill="1" applyBorder="1" applyAlignment="1" applyProtection="0">
      <alignment horizontal="center" vertical="center" wrapText="1"/>
    </xf>
    <xf numFmtId="0" fontId="0" fillId="9" borderId="20" applyNumberFormat="1" applyFont="1" applyFill="1" applyBorder="1" applyAlignment="1" applyProtection="0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2d69b"/>
      <rgbColor rgb="ffaaaaaa"/>
      <rgbColor rgb="ffffffff"/>
      <rgbColor rgb="fff2f2f2"/>
      <rgbColor rgb="ffffff00"/>
      <rgbColor rgb="ff92d050"/>
      <rgbColor rgb="fffabf8f"/>
      <rgbColor rgb="ffff0000"/>
      <rgbColor rgb="ff00b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413659</xdr:colOff>
      <xdr:row>0</xdr:row>
      <xdr:rowOff>47624</xdr:rowOff>
    </xdr:from>
    <xdr:to>
      <xdr:col>4</xdr:col>
      <xdr:colOff>1278452</xdr:colOff>
      <xdr:row>2</xdr:row>
      <xdr:rowOff>378618</xdr:rowOff>
    </xdr:to>
    <xdr:grpSp>
      <xdr:nvGrpSpPr>
        <xdr:cNvPr id="4" name="Picture 2"/>
        <xdr:cNvGrpSpPr/>
      </xdr:nvGrpSpPr>
      <xdr:grpSpPr>
        <a:xfrm>
          <a:off x="-9723953" y="47624"/>
          <a:ext cx="2909494" cy="1207295"/>
          <a:chOff x="0" y="0"/>
          <a:chExt cx="2909492" cy="1207293"/>
        </a:xfrm>
      </xdr:grpSpPr>
      <xdr:sp>
        <xdr:nvSpPr>
          <xdr:cNvPr id="2" name="Shape"/>
          <xdr:cNvSpPr/>
        </xdr:nvSpPr>
        <xdr:spPr>
          <a:xfrm>
            <a:off x="-1" y="-1"/>
            <a:ext cx="2909494" cy="1207294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0" y="1856"/>
                </a:moveTo>
                <a:lnTo>
                  <a:pt x="0" y="1856"/>
                </a:lnTo>
                <a:cubicBezTo>
                  <a:pt x="0" y="831"/>
                  <a:pt x="345" y="0"/>
                  <a:pt x="770" y="0"/>
                </a:cubicBezTo>
                <a:lnTo>
                  <a:pt x="20830" y="0"/>
                </a:lnTo>
                <a:lnTo>
                  <a:pt x="20830" y="0"/>
                </a:lnTo>
                <a:cubicBezTo>
                  <a:pt x="21255" y="0"/>
                  <a:pt x="21600" y="831"/>
                  <a:pt x="21600" y="1856"/>
                </a:cubicBezTo>
                <a:lnTo>
                  <a:pt x="21600" y="19744"/>
                </a:lnTo>
                <a:lnTo>
                  <a:pt x="21600" y="19744"/>
                </a:lnTo>
                <a:cubicBezTo>
                  <a:pt x="21600" y="20769"/>
                  <a:pt x="21255" y="21600"/>
                  <a:pt x="20830" y="21600"/>
                </a:cubicBezTo>
                <a:lnTo>
                  <a:pt x="770" y="21600"/>
                </a:lnTo>
                <a:lnTo>
                  <a:pt x="770" y="21600"/>
                </a:lnTo>
                <a:cubicBezTo>
                  <a:pt x="345" y="21600"/>
                  <a:pt x="0" y="20769"/>
                  <a:pt x="0" y="19744"/>
                </a:cubicBezTo>
                <a:close/>
              </a:path>
            </a:pathLst>
          </a:custGeom>
          <a:solidFill>
            <a:srgbClr val="EDEDED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pic>
        <xdr:nvPicPr>
          <xdr:cNvPr id="3" name="Image" descr="Image"/>
          <xdr:cNvPicPr>
            <a:picLocks noChangeAspect="1"/>
          </xdr:cNvPicPr>
        </xdr:nvPicPr>
        <xdr:blipFill>
          <a:blip r:embed="rId1">
            <a:extLst/>
          </a:blip>
          <a:srcRect l="10728" t="10511" r="9040" b="8217"/>
          <a:stretch>
            <a:fillRect/>
          </a:stretch>
        </xdr:blipFill>
        <xdr:spPr>
          <a:xfrm>
            <a:off x="0" y="-1"/>
            <a:ext cx="2909491" cy="1207295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769" y="0"/>
                </a:moveTo>
                <a:cubicBezTo>
                  <a:pt x="344" y="0"/>
                  <a:pt x="0" y="828"/>
                  <a:pt x="0" y="1853"/>
                </a:cubicBezTo>
                <a:lnTo>
                  <a:pt x="0" y="19747"/>
                </a:lnTo>
                <a:cubicBezTo>
                  <a:pt x="0" y="20772"/>
                  <a:pt x="344" y="21600"/>
                  <a:pt x="769" y="21600"/>
                </a:cubicBezTo>
                <a:lnTo>
                  <a:pt x="20831" y="21600"/>
                </a:lnTo>
                <a:cubicBezTo>
                  <a:pt x="21256" y="21600"/>
                  <a:pt x="21600" y="20772"/>
                  <a:pt x="21600" y="19747"/>
                </a:cubicBezTo>
                <a:lnTo>
                  <a:pt x="21600" y="1853"/>
                </a:lnTo>
                <a:cubicBezTo>
                  <a:pt x="21600" y="828"/>
                  <a:pt x="21256" y="0"/>
                  <a:pt x="20831" y="0"/>
                </a:cubicBezTo>
                <a:lnTo>
                  <a:pt x="769" y="0"/>
                </a:lnTo>
                <a:close/>
              </a:path>
            </a:pathLst>
          </a:custGeom>
          <a:ln w="12700" cap="flat">
            <a:noFill/>
            <a:miter lim="400000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47"/>
  <sheetViews>
    <sheetView workbookViewId="0" showGridLines="0" rightToLeft="1" defaultGridColor="1"/>
  </sheetViews>
  <sheetFormatPr defaultColWidth="9" defaultRowHeight="14.25" customHeight="1" outlineLevelRow="0" outlineLevelCol="0"/>
  <cols>
    <col min="1" max="1" width="77.3516" style="1" customWidth="1"/>
    <col min="2" max="2" width="6.67188" style="1" customWidth="1"/>
    <col min="3" max="3" width="11.6719" style="1" customWidth="1"/>
    <col min="4" max="4" width="15.1719" style="1" customWidth="1"/>
    <col min="5" max="5" width="17.6719" style="1" customWidth="1"/>
    <col min="6" max="12" width="9" style="1" customWidth="1"/>
    <col min="13" max="16384" width="9" style="1" customWidth="1"/>
  </cols>
  <sheetData>
    <row r="1" ht="42.75" customHeight="1">
      <c r="A1" t="s" s="2">
        <v>0</v>
      </c>
      <c r="B1" s="3"/>
      <c r="C1" s="4"/>
      <c r="D1" s="5"/>
      <c r="E1" s="6"/>
      <c r="F1" s="7"/>
      <c r="G1" s="7"/>
      <c r="H1" s="7"/>
      <c r="I1" s="7"/>
      <c r="J1" s="7"/>
      <c r="K1" s="7"/>
      <c r="L1" s="7"/>
    </row>
    <row r="2" ht="26.25" customHeight="1">
      <c r="A2" t="s" s="8">
        <v>1</v>
      </c>
      <c r="B2" t="s" s="9">
        <v>2</v>
      </c>
      <c r="C2" s="10"/>
      <c r="D2" s="11"/>
      <c r="E2" s="12"/>
      <c r="F2" s="7"/>
      <c r="G2" s="7"/>
      <c r="H2" s="7"/>
      <c r="I2" s="7"/>
      <c r="J2" s="7"/>
      <c r="K2" s="7"/>
      <c r="L2" s="7"/>
    </row>
    <row r="3" ht="33" customHeight="1">
      <c r="A3" t="s" s="8">
        <v>3</v>
      </c>
      <c r="B3" s="13"/>
      <c r="C3" s="14"/>
      <c r="D3" s="14"/>
      <c r="E3" s="15"/>
      <c r="F3" s="6"/>
      <c r="G3" s="7"/>
      <c r="H3" s="7"/>
      <c r="I3" s="7"/>
      <c r="J3" s="7"/>
      <c r="K3" s="7"/>
      <c r="L3" s="7"/>
    </row>
    <row r="4" ht="36.75" customHeight="1">
      <c r="A4" t="s" s="16">
        <v>4</v>
      </c>
      <c r="B4" t="s" s="16">
        <v>5</v>
      </c>
      <c r="C4" t="s" s="16">
        <v>6</v>
      </c>
      <c r="D4" t="s" s="17">
        <v>7</v>
      </c>
      <c r="E4" t="s" s="18">
        <v>8</v>
      </c>
      <c r="F4" s="6"/>
      <c r="G4" s="7"/>
      <c r="H4" s="7"/>
      <c r="I4" s="7"/>
      <c r="J4" s="7"/>
      <c r="K4" s="7"/>
      <c r="L4" s="7"/>
    </row>
    <row r="5" ht="18.75" customHeight="1">
      <c r="A5" t="s" s="19">
        <v>9</v>
      </c>
      <c r="B5" s="20"/>
      <c r="C5" s="21"/>
      <c r="D5" s="22"/>
      <c r="E5" s="23">
        <f>D47</f>
        <v>1.25</v>
      </c>
      <c r="F5" s="6"/>
      <c r="G5" s="7"/>
      <c r="H5" s="7"/>
      <c r="I5" s="7"/>
      <c r="J5" s="7"/>
      <c r="K5" s="7"/>
      <c r="L5" s="7"/>
    </row>
    <row r="6" ht="28.5" customHeight="1">
      <c r="A6" t="s" s="24">
        <v>10</v>
      </c>
      <c r="B6" s="25">
        <v>8</v>
      </c>
      <c r="C6" s="26">
        <v>0</v>
      </c>
      <c r="D6" s="27">
        <f>C6*B6</f>
        <v>0</v>
      </c>
      <c r="E6" s="28"/>
      <c r="F6" s="7"/>
      <c r="G6" s="7"/>
      <c r="H6" s="7"/>
      <c r="I6" s="7"/>
      <c r="J6" s="7"/>
      <c r="K6" s="7"/>
      <c r="L6" s="7"/>
    </row>
    <row r="7" ht="18.75" customHeight="1">
      <c r="A7" t="s" s="24">
        <v>11</v>
      </c>
      <c r="B7" s="25">
        <v>6</v>
      </c>
      <c r="C7" s="26">
        <v>1</v>
      </c>
      <c r="D7" s="27">
        <f>C7*B7</f>
        <v>6</v>
      </c>
      <c r="E7" s="29"/>
      <c r="F7" s="7"/>
      <c r="G7" s="7"/>
      <c r="H7" s="7"/>
      <c r="I7" s="7"/>
      <c r="J7" s="7"/>
      <c r="K7" s="7"/>
      <c r="L7" s="7"/>
    </row>
    <row r="8" ht="18.75" customHeight="1">
      <c r="A8" t="s" s="24">
        <v>12</v>
      </c>
      <c r="B8" s="25">
        <v>4</v>
      </c>
      <c r="C8" s="26">
        <v>1</v>
      </c>
      <c r="D8" s="27">
        <f>C8*B8</f>
        <v>4</v>
      </c>
      <c r="E8" t="s" s="30">
        <v>13</v>
      </c>
      <c r="F8" s="7"/>
      <c r="G8" s="7"/>
      <c r="H8" s="7"/>
      <c r="I8" s="7"/>
      <c r="J8" s="7"/>
      <c r="K8" s="7"/>
      <c r="L8" s="7"/>
    </row>
    <row r="9" ht="18.75" customHeight="1">
      <c r="A9" t="s" s="24">
        <v>14</v>
      </c>
      <c r="B9" s="25">
        <v>3</v>
      </c>
      <c r="C9" s="26">
        <v>2</v>
      </c>
      <c r="D9" s="27">
        <f>C9*B9</f>
        <v>6</v>
      </c>
      <c r="E9" s="29"/>
      <c r="F9" s="7"/>
      <c r="G9" s="7"/>
      <c r="H9" s="7"/>
      <c r="I9" s="7"/>
      <c r="J9" s="7"/>
      <c r="K9" s="7"/>
      <c r="L9" s="7"/>
    </row>
    <row r="10" ht="18.75" customHeight="1">
      <c r="A10" t="s" s="24">
        <v>15</v>
      </c>
      <c r="B10" s="25">
        <v>4</v>
      </c>
      <c r="C10" s="26">
        <v>0</v>
      </c>
      <c r="D10" s="27">
        <f>C10*B10</f>
        <v>0</v>
      </c>
      <c r="E10" s="31"/>
      <c r="F10" s="7"/>
      <c r="G10" s="7"/>
      <c r="H10" s="7"/>
      <c r="I10" s="7"/>
      <c r="J10" s="7"/>
      <c r="K10" s="7"/>
      <c r="L10" s="7"/>
    </row>
    <row r="11" ht="18.75" customHeight="1">
      <c r="A11" t="s" s="24">
        <v>16</v>
      </c>
      <c r="B11" s="25">
        <v>5</v>
      </c>
      <c r="C11" s="32"/>
      <c r="D11" s="27">
        <f>IF(C11=0,5,0)</f>
        <v>5</v>
      </c>
      <c r="E11" t="s" s="33">
        <v>17</v>
      </c>
      <c r="F11" s="6"/>
      <c r="G11" s="7"/>
      <c r="H11" s="7"/>
      <c r="I11" s="7"/>
      <c r="J11" s="7"/>
      <c r="K11" s="7"/>
      <c r="L11" s="7"/>
    </row>
    <row r="12" ht="18.75" customHeight="1">
      <c r="A12" t="s" s="24">
        <v>18</v>
      </c>
      <c r="B12" s="25">
        <v>4</v>
      </c>
      <c r="C12" s="32"/>
      <c r="D12" s="27">
        <f>C12</f>
        <v>0</v>
      </c>
      <c r="E12" t="s" s="33">
        <v>17</v>
      </c>
      <c r="F12" t="s" s="34">
        <v>19</v>
      </c>
      <c r="G12" s="7"/>
      <c r="H12" s="7"/>
      <c r="I12" s="7"/>
      <c r="J12" s="7"/>
      <c r="K12" s="7"/>
      <c r="L12" s="7"/>
    </row>
    <row r="13" ht="18.75" customHeight="1">
      <c r="A13" t="s" s="24">
        <v>20</v>
      </c>
      <c r="B13" s="25">
        <v>6</v>
      </c>
      <c r="C13" s="32"/>
      <c r="D13" s="27">
        <f>C13</f>
        <v>0</v>
      </c>
      <c r="E13" t="s" s="33">
        <v>17</v>
      </c>
      <c r="F13" t="s" s="34">
        <v>21</v>
      </c>
      <c r="G13" s="7"/>
      <c r="H13" s="7"/>
      <c r="I13" s="7"/>
      <c r="J13" s="7"/>
      <c r="K13" s="7"/>
      <c r="L13" s="7"/>
    </row>
    <row r="14" ht="18.75" customHeight="1">
      <c r="A14" t="s" s="16">
        <v>22</v>
      </c>
      <c r="B14" s="35"/>
      <c r="C14" s="36"/>
      <c r="D14" s="27">
        <f>SUM(D6:D13)</f>
        <v>21</v>
      </c>
      <c r="E14" s="28"/>
      <c r="F14" s="7"/>
      <c r="G14" s="7"/>
      <c r="H14" s="7"/>
      <c r="I14" s="7"/>
      <c r="J14" s="7"/>
      <c r="K14" s="7"/>
      <c r="L14" s="7"/>
    </row>
    <row r="15" ht="18.75" customHeight="1">
      <c r="A15" t="s" s="19">
        <v>23</v>
      </c>
      <c r="B15" s="37"/>
      <c r="C15" s="38"/>
      <c r="D15" s="38"/>
      <c r="E15" s="31"/>
      <c r="F15" s="7"/>
      <c r="G15" s="7"/>
      <c r="H15" s="7"/>
      <c r="I15" s="7"/>
      <c r="J15" s="7"/>
      <c r="K15" s="7"/>
      <c r="L15" s="7"/>
    </row>
    <row r="16" ht="25.5" customHeight="1">
      <c r="A16" t="s" s="24">
        <v>24</v>
      </c>
      <c r="B16" s="35"/>
      <c r="C16" s="32"/>
      <c r="D16" s="27">
        <f>IF(C16&gt;0,C16+4,0)</f>
        <v>0</v>
      </c>
      <c r="E16" t="s" s="33">
        <v>17</v>
      </c>
      <c r="F16" t="s" s="34">
        <v>25</v>
      </c>
      <c r="G16" s="7"/>
      <c r="H16" s="7"/>
      <c r="I16" s="7"/>
      <c r="J16" s="7"/>
      <c r="K16" s="7"/>
      <c r="L16" s="7"/>
    </row>
    <row r="17" ht="25.5" customHeight="1">
      <c r="A17" t="s" s="24">
        <v>26</v>
      </c>
      <c r="B17" s="35"/>
      <c r="C17" s="32"/>
      <c r="D17" s="27">
        <f>C17*3</f>
        <v>0</v>
      </c>
      <c r="E17" t="s" s="33">
        <v>17</v>
      </c>
      <c r="F17" t="s" s="34">
        <v>27</v>
      </c>
      <c r="G17" s="7"/>
      <c r="H17" s="7"/>
      <c r="I17" s="7"/>
      <c r="J17" s="7"/>
      <c r="K17" s="7"/>
      <c r="L17" s="7"/>
    </row>
    <row r="18" ht="25.5" customHeight="1">
      <c r="A18" t="s" s="24">
        <v>28</v>
      </c>
      <c r="B18" s="35"/>
      <c r="C18" s="32"/>
      <c r="D18" s="27">
        <f>C18*2</f>
        <v>0</v>
      </c>
      <c r="E18" t="s" s="33">
        <v>17</v>
      </c>
      <c r="F18" t="s" s="34">
        <v>27</v>
      </c>
      <c r="G18" s="7"/>
      <c r="H18" s="7"/>
      <c r="I18" s="7"/>
      <c r="J18" s="7"/>
      <c r="K18" s="7"/>
      <c r="L18" s="7"/>
    </row>
    <row r="19" ht="18.75" customHeight="1">
      <c r="A19" t="s" s="24">
        <v>29</v>
      </c>
      <c r="B19" s="35"/>
      <c r="C19" s="26">
        <v>2</v>
      </c>
      <c r="D19" s="27">
        <f>IF(C19=4,5,C19)</f>
        <v>2</v>
      </c>
      <c r="E19" t="s" s="39">
        <v>30</v>
      </c>
      <c r="F19" s="7"/>
      <c r="G19" s="7"/>
      <c r="H19" s="7"/>
      <c r="I19" s="7"/>
      <c r="J19" s="7"/>
      <c r="K19" s="7"/>
      <c r="L19" s="7"/>
    </row>
    <row r="20" ht="22.5" customHeight="1">
      <c r="A20" t="s" s="24">
        <v>31</v>
      </c>
      <c r="B20" s="35"/>
      <c r="C20" s="32"/>
      <c r="D20" s="27">
        <f>C20*3</f>
        <v>0</v>
      </c>
      <c r="E20" t="s" s="30">
        <v>32</v>
      </c>
      <c r="F20" s="7"/>
      <c r="G20" s="7"/>
      <c r="H20" s="7"/>
      <c r="I20" s="7"/>
      <c r="J20" s="7"/>
      <c r="K20" s="7"/>
      <c r="L20" s="7"/>
    </row>
    <row r="21" ht="22.5" customHeight="1">
      <c r="A21" t="s" s="24">
        <v>33</v>
      </c>
      <c r="B21" s="35"/>
      <c r="C21" s="32"/>
      <c r="D21" s="27">
        <f>C21*4</f>
        <v>0</v>
      </c>
      <c r="E21" s="40"/>
      <c r="F21" s="7"/>
      <c r="G21" s="7"/>
      <c r="H21" s="7"/>
      <c r="I21" s="7"/>
      <c r="J21" s="7"/>
      <c r="K21" s="7"/>
      <c r="L21" s="7"/>
    </row>
    <row r="22" ht="18.75" customHeight="1">
      <c r="A22" t="s" s="24">
        <v>34</v>
      </c>
      <c r="B22" s="25">
        <v>5</v>
      </c>
      <c r="C22" s="32"/>
      <c r="D22" s="27">
        <f>C22*3</f>
        <v>0</v>
      </c>
      <c r="E22" t="s" s="41">
        <v>35</v>
      </c>
      <c r="F22" s="7"/>
      <c r="G22" s="7"/>
      <c r="H22" s="7"/>
      <c r="I22" s="7"/>
      <c r="J22" s="7"/>
      <c r="K22" s="7"/>
      <c r="L22" s="7"/>
    </row>
    <row r="23" ht="18.75" customHeight="1">
      <c r="A23" t="s" s="24">
        <v>36</v>
      </c>
      <c r="B23" s="25">
        <v>5</v>
      </c>
      <c r="C23" s="32"/>
      <c r="D23" s="27">
        <f>IF(C23=0,0,C23*0.5)</f>
        <v>0</v>
      </c>
      <c r="E23" t="s" s="33">
        <v>17</v>
      </c>
      <c r="F23" t="s" s="34">
        <v>37</v>
      </c>
      <c r="G23" s="7"/>
      <c r="H23" s="7"/>
      <c r="I23" s="7"/>
      <c r="J23" s="7"/>
      <c r="K23" s="7"/>
      <c r="L23" s="7"/>
    </row>
    <row r="24" ht="18.75" customHeight="1">
      <c r="A24" t="s" s="24">
        <v>38</v>
      </c>
      <c r="B24" s="25">
        <v>6</v>
      </c>
      <c r="C24" s="32"/>
      <c r="D24" s="27">
        <f>C24</f>
        <v>0</v>
      </c>
      <c r="E24" t="s" s="33">
        <v>17</v>
      </c>
      <c r="F24" t="s" s="34">
        <v>39</v>
      </c>
      <c r="G24" s="7"/>
      <c r="H24" s="7"/>
      <c r="I24" s="7"/>
      <c r="J24" s="7"/>
      <c r="K24" s="7"/>
      <c r="L24" s="7"/>
    </row>
    <row r="25" ht="18.75" customHeight="1">
      <c r="A25" t="s" s="24">
        <v>40</v>
      </c>
      <c r="B25" s="25">
        <v>6</v>
      </c>
      <c r="C25" s="32"/>
      <c r="D25" s="27">
        <f>C25</f>
        <v>0</v>
      </c>
      <c r="E25" t="s" s="33">
        <v>17</v>
      </c>
      <c r="F25" t="s" s="34">
        <v>41</v>
      </c>
      <c r="G25" s="7"/>
      <c r="H25" s="7"/>
      <c r="I25" s="7"/>
      <c r="J25" s="7"/>
      <c r="K25" s="7"/>
      <c r="L25" s="7"/>
    </row>
    <row r="26" ht="18.75" customHeight="1">
      <c r="A26" t="s" s="24">
        <v>42</v>
      </c>
      <c r="B26" s="25">
        <v>6</v>
      </c>
      <c r="C26" s="32"/>
      <c r="D26" s="27">
        <f>C26</f>
        <v>0</v>
      </c>
      <c r="E26" t="s" s="33">
        <v>17</v>
      </c>
      <c r="F26" t="s" s="34">
        <v>43</v>
      </c>
      <c r="G26" s="7"/>
      <c r="H26" s="7"/>
      <c r="I26" s="7"/>
      <c r="J26" s="7"/>
      <c r="K26" s="7"/>
      <c r="L26" s="7"/>
    </row>
    <row r="27" ht="18.75" customHeight="1">
      <c r="A27" t="s" s="16">
        <v>22</v>
      </c>
      <c r="B27" s="35"/>
      <c r="C27" s="36"/>
      <c r="D27" s="27">
        <f>SUM(D16:D26)</f>
        <v>2</v>
      </c>
      <c r="E27" s="28"/>
      <c r="F27" s="7"/>
      <c r="G27" s="7"/>
      <c r="H27" s="7"/>
      <c r="I27" s="7"/>
      <c r="J27" s="7"/>
      <c r="K27" s="7"/>
      <c r="L27" s="7"/>
    </row>
    <row r="28" ht="18.75" customHeight="1">
      <c r="A28" t="s" s="19">
        <v>44</v>
      </c>
      <c r="B28" s="42"/>
      <c r="C28" s="38"/>
      <c r="D28" s="38"/>
      <c r="E28" s="40"/>
      <c r="F28" s="7"/>
      <c r="G28" s="7"/>
      <c r="H28" s="7"/>
      <c r="I28" s="7"/>
      <c r="J28" s="7"/>
      <c r="K28" s="7"/>
      <c r="L28" s="7"/>
    </row>
    <row r="29" ht="18.75" customHeight="1">
      <c r="A29" t="s" s="24">
        <v>45</v>
      </c>
      <c r="B29" s="25">
        <v>4</v>
      </c>
      <c r="C29" s="32"/>
      <c r="D29" s="27">
        <f>C29*2</f>
        <v>0</v>
      </c>
      <c r="E29" t="s" s="30">
        <v>46</v>
      </c>
      <c r="F29" s="7"/>
      <c r="G29" s="7"/>
      <c r="H29" s="7"/>
      <c r="I29" s="7"/>
      <c r="J29" s="7"/>
      <c r="K29" s="7"/>
      <c r="L29" s="7"/>
    </row>
    <row r="30" ht="18.75" customHeight="1">
      <c r="A30" t="s" s="24">
        <v>47</v>
      </c>
      <c r="B30" s="25">
        <v>3</v>
      </c>
      <c r="C30" s="32"/>
      <c r="D30" s="27">
        <f>C30*3</f>
        <v>0</v>
      </c>
      <c r="E30" t="s" s="30">
        <v>48</v>
      </c>
      <c r="F30" s="7"/>
      <c r="G30" s="7"/>
      <c r="H30" s="7"/>
      <c r="I30" s="7"/>
      <c r="J30" s="7"/>
      <c r="K30" s="7"/>
      <c r="L30" s="7"/>
    </row>
    <row r="31" ht="18.75" customHeight="1">
      <c r="A31" t="s" s="24">
        <v>49</v>
      </c>
      <c r="B31" s="25">
        <v>5</v>
      </c>
      <c r="C31" s="32"/>
      <c r="D31" s="27">
        <f>C31*5</f>
        <v>0</v>
      </c>
      <c r="E31" t="s" s="30">
        <v>50</v>
      </c>
      <c r="F31" s="7"/>
      <c r="G31" s="7"/>
      <c r="H31" s="7"/>
      <c r="I31" s="7"/>
      <c r="J31" s="7"/>
      <c r="K31" s="7"/>
      <c r="L31" s="43"/>
    </row>
    <row r="32" ht="23.25" customHeight="1">
      <c r="A32" t="s" s="44">
        <v>51</v>
      </c>
      <c r="B32" s="25">
        <v>3</v>
      </c>
      <c r="C32" s="32"/>
      <c r="D32" s="27">
        <f>C32*3</f>
        <v>0</v>
      </c>
      <c r="E32" t="s" s="30">
        <v>52</v>
      </c>
      <c r="F32" s="7"/>
      <c r="G32" s="7"/>
      <c r="H32" s="7"/>
      <c r="I32" s="7"/>
      <c r="J32" s="7"/>
      <c r="K32" s="7"/>
      <c r="L32" s="7"/>
    </row>
    <row r="33" ht="18.75" customHeight="1">
      <c r="A33" t="s" s="24">
        <v>53</v>
      </c>
      <c r="B33" s="25">
        <v>4</v>
      </c>
      <c r="C33" s="32"/>
      <c r="D33" s="27">
        <f>C33</f>
        <v>0</v>
      </c>
      <c r="E33" t="s" s="30">
        <v>54</v>
      </c>
      <c r="F33" s="7"/>
      <c r="G33" s="7"/>
      <c r="H33" s="7"/>
      <c r="I33" s="7"/>
      <c r="J33" s="7"/>
      <c r="K33" s="7"/>
      <c r="L33" s="7"/>
    </row>
    <row r="34" ht="18.75" customHeight="1">
      <c r="A34" t="s" s="24">
        <v>55</v>
      </c>
      <c r="B34" s="25">
        <v>2</v>
      </c>
      <c r="C34" s="26">
        <v>1</v>
      </c>
      <c r="D34" s="27">
        <f>C34*2</f>
        <v>2</v>
      </c>
      <c r="E34" t="s" s="30">
        <v>56</v>
      </c>
      <c r="F34" s="7"/>
      <c r="G34" s="7"/>
      <c r="H34" s="7"/>
      <c r="I34" s="7"/>
      <c r="J34" s="7"/>
      <c r="K34" s="7"/>
      <c r="L34" s="7"/>
    </row>
    <row r="35" ht="18.75" customHeight="1">
      <c r="A35" t="s" s="24">
        <v>57</v>
      </c>
      <c r="B35" s="25">
        <v>3</v>
      </c>
      <c r="C35" s="32"/>
      <c r="D35" s="27">
        <f>C35*3</f>
        <v>0</v>
      </c>
      <c r="E35" t="s" s="30">
        <v>58</v>
      </c>
      <c r="F35" s="7"/>
      <c r="G35" s="7"/>
      <c r="H35" s="7"/>
      <c r="I35" s="7"/>
      <c r="J35" s="7"/>
      <c r="K35" s="7"/>
      <c r="L35" s="7"/>
    </row>
    <row r="36" ht="18.75" customHeight="1">
      <c r="A36" t="s" s="24">
        <v>59</v>
      </c>
      <c r="B36" s="35"/>
      <c r="C36" s="32"/>
      <c r="D36" s="27">
        <f>IF(C36=1,4,IF(C36=2,5,0))</f>
        <v>0</v>
      </c>
      <c r="E36" t="s" s="30">
        <v>60</v>
      </c>
      <c r="F36" s="7"/>
      <c r="G36" s="7"/>
      <c r="H36" s="7"/>
      <c r="I36" s="7"/>
      <c r="J36" s="7"/>
      <c r="K36" s="7"/>
      <c r="L36" s="7"/>
    </row>
    <row r="37" ht="18.75" customHeight="1">
      <c r="A37" t="s" s="24">
        <v>61</v>
      </c>
      <c r="B37" s="25">
        <v>2</v>
      </c>
      <c r="C37" s="32"/>
      <c r="D37" s="27">
        <f>C37*3</f>
        <v>0</v>
      </c>
      <c r="E37" t="s" s="30">
        <v>62</v>
      </c>
      <c r="F37" s="7"/>
      <c r="G37" s="7"/>
      <c r="H37" s="7"/>
      <c r="I37" s="7"/>
      <c r="J37" s="7"/>
      <c r="K37" s="7"/>
      <c r="L37" s="7"/>
    </row>
    <row r="38" ht="18.75" customHeight="1">
      <c r="A38" t="s" s="24">
        <v>63</v>
      </c>
      <c r="B38" s="25">
        <v>3</v>
      </c>
      <c r="C38" s="32"/>
      <c r="D38" s="27">
        <f>C38*2</f>
        <v>0</v>
      </c>
      <c r="E38" t="s" s="30">
        <v>64</v>
      </c>
      <c r="F38" s="7"/>
      <c r="G38" s="7"/>
      <c r="H38" s="7"/>
      <c r="I38" s="7"/>
      <c r="J38" s="7"/>
      <c r="K38" s="7"/>
      <c r="L38" s="7"/>
    </row>
    <row r="39" ht="24.75" customHeight="1">
      <c r="A39" t="s" s="45">
        <v>65</v>
      </c>
      <c r="B39" s="35"/>
      <c r="C39" s="32"/>
      <c r="D39" s="27">
        <f>IF(C39=0,0,IF(C39&gt;=1,10,0))</f>
        <v>0</v>
      </c>
      <c r="E39" s="40"/>
      <c r="F39" s="7"/>
      <c r="G39" s="7"/>
      <c r="H39" s="7"/>
      <c r="I39" s="7"/>
      <c r="J39" s="7"/>
      <c r="K39" s="7"/>
      <c r="L39" s="7"/>
    </row>
    <row r="40" ht="18.75" customHeight="1">
      <c r="A40" t="s" s="24">
        <v>66</v>
      </c>
      <c r="B40" s="25">
        <v>6</v>
      </c>
      <c r="C40" s="32"/>
      <c r="D40" s="27">
        <f>IF(C40=0,0,IF(C40=1,3,IF(C40=2,6)))</f>
        <v>0</v>
      </c>
      <c r="E40" t="s" s="30">
        <v>67</v>
      </c>
      <c r="F40" s="7"/>
      <c r="G40" s="7"/>
      <c r="H40" s="7"/>
      <c r="I40" s="7"/>
      <c r="J40" s="7"/>
      <c r="K40" s="7"/>
      <c r="L40" s="7"/>
    </row>
    <row r="41" ht="18.75" customHeight="1">
      <c r="A41" t="s" s="24">
        <v>68</v>
      </c>
      <c r="B41" s="25">
        <v>10</v>
      </c>
      <c r="C41" s="32"/>
      <c r="D41" s="27">
        <f>C41*5</f>
        <v>0</v>
      </c>
      <c r="E41" t="s" s="30">
        <v>69</v>
      </c>
      <c r="F41" s="7"/>
      <c r="G41" s="7"/>
      <c r="H41" s="7"/>
      <c r="I41" s="7"/>
      <c r="J41" s="7"/>
      <c r="K41" s="7"/>
      <c r="L41" s="7"/>
    </row>
    <row r="42" ht="18.75" customHeight="1">
      <c r="A42" t="s" s="24">
        <v>70</v>
      </c>
      <c r="B42" s="25">
        <v>10</v>
      </c>
      <c r="C42" s="32"/>
      <c r="D42" s="27">
        <f>C42*10</f>
        <v>0</v>
      </c>
      <c r="E42" t="s" s="30">
        <v>71</v>
      </c>
      <c r="F42" s="7"/>
      <c r="G42" s="7"/>
      <c r="H42" s="7"/>
      <c r="I42" s="7"/>
      <c r="J42" s="7"/>
      <c r="K42" s="7"/>
      <c r="L42" s="7"/>
    </row>
    <row r="43" ht="18.75" customHeight="1">
      <c r="A43" t="s" s="45">
        <v>72</v>
      </c>
      <c r="B43" s="25">
        <v>10</v>
      </c>
      <c r="C43" s="32"/>
      <c r="D43" s="27">
        <f>C43*10</f>
        <v>0</v>
      </c>
      <c r="E43" t="s" s="30">
        <v>71</v>
      </c>
      <c r="F43" s="7"/>
      <c r="G43" s="7"/>
      <c r="H43" s="7"/>
      <c r="I43" s="7"/>
      <c r="J43" s="7"/>
      <c r="K43" s="7"/>
      <c r="L43" s="7"/>
    </row>
    <row r="44" ht="18.75" customHeight="1">
      <c r="A44" t="s" s="24">
        <v>73</v>
      </c>
      <c r="B44" s="25">
        <v>10</v>
      </c>
      <c r="C44" s="32"/>
      <c r="D44" s="27">
        <f>C44*10</f>
        <v>0</v>
      </c>
      <c r="E44" t="s" s="30">
        <v>71</v>
      </c>
      <c r="F44" s="7"/>
      <c r="G44" s="7"/>
      <c r="H44" s="7"/>
      <c r="I44" s="7"/>
      <c r="J44" s="7"/>
      <c r="K44" s="7"/>
      <c r="L44" s="7"/>
    </row>
    <row r="45" ht="18.75" customHeight="1">
      <c r="A45" t="s" s="16">
        <v>22</v>
      </c>
      <c r="B45" s="46"/>
      <c r="C45" s="36"/>
      <c r="D45" s="47">
        <f>SUM(D29:D44)</f>
        <v>2</v>
      </c>
      <c r="E45" s="40"/>
      <c r="F45" s="7"/>
      <c r="G45" s="7"/>
      <c r="H45" s="7"/>
      <c r="I45" s="7"/>
      <c r="J45" s="7"/>
      <c r="K45" s="7"/>
      <c r="L45" s="7"/>
    </row>
    <row r="46" ht="18.75" customHeight="1">
      <c r="A46" t="s" s="48">
        <v>74</v>
      </c>
      <c r="B46" s="49"/>
      <c r="C46" s="50"/>
      <c r="D46" s="51">
        <f>D45+D27+D14</f>
        <v>25</v>
      </c>
      <c r="E46" s="29"/>
      <c r="F46" s="7"/>
      <c r="G46" s="7"/>
      <c r="H46" s="7"/>
      <c r="I46" s="7"/>
      <c r="J46" s="7"/>
      <c r="K46" s="7"/>
      <c r="L46" s="7"/>
    </row>
    <row r="47" ht="18.75" customHeight="1">
      <c r="A47" t="s" s="52">
        <v>75</v>
      </c>
      <c r="B47" s="53"/>
      <c r="C47" s="53"/>
      <c r="D47" s="54">
        <f>IF(D46&gt;=100,(100*5/100),(D46*5/100))</f>
        <v>1.25</v>
      </c>
      <c r="E47" s="6"/>
      <c r="F47" s="7"/>
      <c r="G47" s="7"/>
      <c r="H47" s="7"/>
      <c r="I47" s="7"/>
      <c r="J47" s="7"/>
      <c r="K47" s="7"/>
      <c r="L47" s="7"/>
    </row>
  </sheetData>
  <mergeCells count="3">
    <mergeCell ref="A46:C46"/>
    <mergeCell ref="A47:C47"/>
    <mergeCell ref="A1:C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