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ThisWorkbook" defaultThemeVersion="124226"/>
  <xr:revisionPtr revIDLastSave="0" documentId="8_{EC1489A6-6E9E-4CD9-BF25-53EB6FC668FE}" xr6:coauthVersionLast="47" xr6:coauthVersionMax="47" xr10:uidLastSave="{00000000-0000-0000-0000-000000000000}"/>
  <bookViews>
    <workbookView xWindow="-110" yWindow="-110" windowWidth="19420" windowHeight="10300" tabRatio="70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Sheet1!$A$1:$Q$54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1" l="1"/>
  <c r="G39" i="1"/>
  <c r="L42" i="1"/>
  <c r="Q20" i="1" l="1"/>
  <c r="M39" i="1"/>
  <c r="D39" i="1"/>
  <c r="M27" i="1"/>
  <c r="D27" i="1"/>
  <c r="Q31" i="1" l="1"/>
  <c r="H31" i="1"/>
  <c r="Q19" i="1"/>
  <c r="H19" i="1"/>
  <c r="I3" i="2"/>
  <c r="B20" i="1"/>
  <c r="B21" i="1" s="1"/>
  <c r="B22" i="1" s="1"/>
  <c r="H26" i="1" l="1"/>
  <c r="H25" i="1"/>
  <c r="H24" i="1"/>
  <c r="H23" i="1"/>
  <c r="H22" i="1"/>
  <c r="H21" i="1"/>
  <c r="H20" i="1"/>
  <c r="Q25" i="1"/>
  <c r="Q26" i="1"/>
  <c r="Q24" i="1"/>
  <c r="Q23" i="1"/>
  <c r="Q22" i="1"/>
  <c r="Q21" i="1"/>
  <c r="H38" i="1"/>
  <c r="H37" i="1"/>
  <c r="H36" i="1"/>
  <c r="H35" i="1"/>
  <c r="H34" i="1"/>
  <c r="H33" i="1"/>
  <c r="H32" i="1"/>
  <c r="Q38" i="1"/>
  <c r="Q37" i="1"/>
  <c r="Q36" i="1"/>
  <c r="Q35" i="1"/>
  <c r="Q34" i="1"/>
  <c r="Q33" i="1"/>
  <c r="Q32" i="1"/>
  <c r="I4" i="2" l="1"/>
  <c r="P5" i="1" l="1"/>
  <c r="P27" i="1" l="1"/>
  <c r="G27" i="1"/>
  <c r="A48" i="1" l="1"/>
  <c r="L43" i="1" l="1"/>
  <c r="I5" i="2" l="1"/>
  <c r="I41" i="1"/>
  <c r="A41" i="1"/>
  <c r="B23" i="1" l="1"/>
  <c r="I6" i="2"/>
  <c r="A42" i="1"/>
  <c r="B24" i="1" l="1"/>
  <c r="K19" i="1" s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1" i="1" s="1"/>
  <c r="J7" i="2"/>
  <c r="K3" i="2" l="1"/>
  <c r="B32" i="1"/>
  <c r="J8" i="2"/>
  <c r="B33" i="1" l="1"/>
  <c r="K4" i="2"/>
  <c r="B34" i="1" l="1"/>
  <c r="K5" i="2"/>
  <c r="B35" i="1" l="1"/>
  <c r="K6" i="2"/>
  <c r="B36" i="1" l="1"/>
  <c r="K31" i="1" s="1"/>
  <c r="K32" i="1" s="1"/>
  <c r="K33" i="1" s="1"/>
  <c r="K34" i="1" s="1"/>
  <c r="K35" i="1" s="1"/>
  <c r="K36" i="1" s="1"/>
  <c r="K7" i="2"/>
  <c r="L3" i="2" l="1"/>
  <c r="K8" i="2"/>
  <c r="L4" i="2" l="1"/>
  <c r="L5" i="2" l="1"/>
  <c r="L6" i="2" l="1"/>
  <c r="L8" i="2" l="1"/>
  <c r="L7" i="2"/>
</calcChain>
</file>

<file path=xl/sharedStrings.xml><?xml version="1.0" encoding="utf-8"?>
<sst xmlns="http://schemas.openxmlformats.org/spreadsheetml/2006/main" count="119" uniqueCount="67">
  <si>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</si>
  <si>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</si>
  <si>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</si>
  <si>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</si>
  <si>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</si>
  <si>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</si>
  <si>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</si>
  <si>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</si>
  <si>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</si>
  <si>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</si>
  <si>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</si>
  <si>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</si>
  <si>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</si>
  <si>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</si>
  <si>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</si>
  <si>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</si>
  <si>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</si>
  <si>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</si>
  <si>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</si>
  <si>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</si>
  <si>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</si>
  <si>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</si>
  <si>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</si>
  <si>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</si>
  <si>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</si>
  <si>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</si>
  <si>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</si>
  <si>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</si>
  <si>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</si>
  <si>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</si>
  <si>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</si>
  <si>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</si>
  <si>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</si>
  <si>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</si>
  <si>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</si>
  <si>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</si>
  <si>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</si>
  <si>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</si>
  <si>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</si>
  <si>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</si>
  <si>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</si>
  <si>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</si>
  <si>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</si>
  <si>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</si>
  <si>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</si>
  <si>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</si>
  <si>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</si>
  <si>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</si>
  <si>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</si>
  <si>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</si>
  <si>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</si>
  <si>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</si>
  <si>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</si>
  <si>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</si>
  <si>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</si>
  <si>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</si>
  <si>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</si>
  <si>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</si>
  <si>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بکالۆریۆس</t>
  </si>
  <si>
    <t>پ.ي. د. فكرى على قادر</t>
  </si>
  <si>
    <t>4.5-5.5</t>
  </si>
  <si>
    <t>بەشی  :   بايؤلؤجى</t>
  </si>
  <si>
    <t>خدر حسین رسول</t>
  </si>
  <si>
    <t>Cell Biology-Practical</t>
  </si>
  <si>
    <t>Cell Biology-Theory</t>
  </si>
  <si>
    <t>سالى: 2022</t>
  </si>
  <si>
    <t>Pharmacology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</si>
</sst>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SimSun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9" fillId="2" borderId="0" xfId="0" applyNumberFormat="1" applyFont="1" applyFill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3" xfId="0" applyNumberFormat="1" applyFont="1" applyFill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vertical="center"/>
      <protection locked="0"/>
    </xf>
    <xf numFmtId="14" fontId="6" fillId="4" borderId="21" xfId="0" applyNumberFormat="1" applyFont="1" applyFill="1" applyBorder="1" applyAlignment="1" applyProtection="1">
      <alignment vertical="center"/>
      <protection locked="0"/>
    </xf>
    <xf numFmtId="14" fontId="6" fillId="4" borderId="22" xfId="0" applyNumberFormat="1" applyFont="1" applyFill="1" applyBorder="1" applyAlignment="1" applyProtection="1">
      <alignment vertical="center"/>
      <protection locked="0"/>
    </xf>
    <xf numFmtId="14" fontId="6" fillId="4" borderId="23" xfId="0" applyNumberFormat="1" applyFont="1" applyFill="1" applyBorder="1" applyAlignment="1" applyProtection="1">
      <alignment vertical="center"/>
      <protection locked="0"/>
    </xf>
    <xf numFmtId="14" fontId="6" fillId="4" borderId="37" xfId="0" applyNumberFormat="1" applyFont="1" applyFill="1" applyBorder="1" applyAlignment="1" applyProtection="1">
      <alignment vertical="center"/>
      <protection locked="0"/>
    </xf>
    <xf numFmtId="14" fontId="6" fillId="4" borderId="15" xfId="0" applyNumberFormat="1" applyFont="1" applyFill="1" applyBorder="1" applyAlignment="1" applyProtection="1">
      <alignment vertical="center"/>
      <protection locked="0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164" fontId="10" fillId="0" borderId="14" xfId="0" applyNumberFormat="1" applyFont="1" applyBorder="1" applyAlignment="1" applyProtection="1">
      <alignment horizontal="right" vertical="center"/>
      <protection locked="0"/>
    </xf>
    <xf numFmtId="164" fontId="10" fillId="0" borderId="15" xfId="0" applyNumberFormat="1" applyFont="1" applyBorder="1" applyAlignment="1" applyProtection="1">
      <alignment horizontal="right" vertical="center"/>
      <protection locked="0"/>
    </xf>
    <xf numFmtId="1" fontId="10" fillId="0" borderId="13" xfId="0" applyNumberFormat="1" applyFont="1" applyBorder="1" applyAlignment="1" applyProtection="1">
      <alignment horizontal="left" vertical="center"/>
      <protection locked="0"/>
    </xf>
    <xf numFmtId="1" fontId="10" fillId="0" borderId="14" xfId="0" applyNumberFormat="1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0" fontId="12" fillId="0" borderId="30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2" fontId="3" fillId="0" borderId="25" xfId="0" applyNumberFormat="1" applyFont="1" applyBorder="1" applyAlignment="1" applyProtection="1">
      <alignment horizontal="center" vertical="center"/>
      <protection locked="0"/>
    </xf>
    <xf numFmtId="2" fontId="3" fillId="0" borderId="12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>
      <alignment horizontal="center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14" fontId="6" fillId="4" borderId="39" xfId="0" applyNumberFormat="1" applyFont="1" applyFill="1" applyBorder="1" applyAlignment="1" applyProtection="1">
      <alignment horizontal="center" vertical="center"/>
      <protection locked="0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14" fontId="6" fillId="4" borderId="43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84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421214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1"/>
  <sheetViews>
    <sheetView rightToLeft="1" tabSelected="1" view="pageBreakPreview" zoomScaleNormal="100" zoomScaleSheetLayoutView="100" zoomScalePageLayoutView="90" workbookViewId="0">
      <selection activeCell="P4" sqref="P4"/>
    </sheetView>
  </sheetViews>
  <sheetFormatPr defaultColWidth="6.453125" defaultRowHeight="15.5" x14ac:dyDescent="0.35"/>
  <cols>
    <col min="1" max="1" width="8.7265625" style="1" customWidth="1"/>
    <col min="2" max="2" width="2.54296875" style="1" customWidth="1"/>
    <col min="3" max="3" width="10.54296875" style="1" customWidth="1"/>
    <col min="4" max="4" width="5.453125" style="1" customWidth="1"/>
    <col min="5" max="5" width="5.26953125" style="1" customWidth="1"/>
    <col min="6" max="6" width="6.453125" style="1" customWidth="1"/>
    <col min="7" max="7" width="3.1796875" style="1" customWidth="1"/>
    <col min="8" max="8" width="8.453125" style="1" customWidth="1"/>
    <col min="9" max="9" width="2.7265625" style="1" customWidth="1"/>
    <col min="10" max="10" width="8.81640625" style="1" customWidth="1"/>
    <col min="11" max="11" width="1.453125" style="1" customWidth="1"/>
    <col min="12" max="12" width="8.6328125" style="1" customWidth="1"/>
    <col min="13" max="13" width="2" style="1" customWidth="1"/>
    <col min="14" max="14" width="4.81640625" style="1" customWidth="1"/>
    <col min="15" max="15" width="10.6328125" style="1" customWidth="1"/>
    <col min="16" max="16" width="4.81640625" style="1" customWidth="1"/>
    <col min="17" max="17" width="11" style="1" customWidth="1"/>
    <col min="18" max="18" width="6.453125" style="1" hidden="1" customWidth="1"/>
    <col min="19" max="16384" width="6.453125" style="1"/>
  </cols>
  <sheetData>
    <row r="1" spans="1:36" ht="14.25" customHeight="1" x14ac:dyDescent="0.35">
      <c r="A1" s="90" t="s">
        <v>0</v>
      </c>
      <c r="B1" s="90"/>
      <c r="C1" s="90"/>
      <c r="D1" s="90"/>
      <c r="E1" s="90"/>
      <c r="F1" s="90"/>
      <c r="G1" s="10"/>
      <c r="H1" s="10"/>
      <c r="I1" s="10"/>
      <c r="J1" s="10"/>
      <c r="K1" s="11"/>
      <c r="L1" s="10"/>
      <c r="M1" s="91" t="s">
        <v>2</v>
      </c>
      <c r="N1" s="91"/>
      <c r="O1" s="91"/>
      <c r="P1" s="91"/>
      <c r="Q1" s="91"/>
    </row>
    <row r="2" spans="1:36" ht="14.25" customHeight="1" x14ac:dyDescent="0.35">
      <c r="A2" s="90" t="s">
        <v>1</v>
      </c>
      <c r="B2" s="90"/>
      <c r="C2" s="90"/>
      <c r="D2" s="90"/>
      <c r="E2" s="90"/>
      <c r="F2" s="90"/>
      <c r="G2" s="10"/>
      <c r="H2" s="10"/>
      <c r="I2" s="10"/>
      <c r="J2" s="10"/>
      <c r="K2" s="11"/>
      <c r="L2" s="96" t="s">
        <v>65</v>
      </c>
      <c r="M2" s="96"/>
      <c r="N2" s="96"/>
      <c r="O2" s="100" t="s">
        <v>21</v>
      </c>
      <c r="P2" s="100"/>
      <c r="Q2" s="10">
        <v>12</v>
      </c>
    </row>
    <row r="3" spans="1:36" ht="14.25" customHeight="1" x14ac:dyDescent="0.35">
      <c r="A3" s="90" t="s">
        <v>61</v>
      </c>
      <c r="B3" s="90"/>
      <c r="C3" s="90"/>
      <c r="D3" s="90"/>
      <c r="E3" s="90"/>
      <c r="F3" s="90"/>
      <c r="G3" s="10"/>
      <c r="H3" s="10"/>
      <c r="I3" s="10"/>
      <c r="J3" s="10"/>
      <c r="K3" s="11"/>
      <c r="L3" s="10"/>
      <c r="M3" s="90" t="s">
        <v>3</v>
      </c>
      <c r="N3" s="90"/>
      <c r="O3" s="90"/>
      <c r="P3" s="13">
        <v>10</v>
      </c>
      <c r="Q3" s="12"/>
    </row>
    <row r="4" spans="1:36" ht="14.25" customHeight="1" x14ac:dyDescent="0.35">
      <c r="A4" s="95" t="s">
        <v>38</v>
      </c>
      <c r="B4" s="95"/>
      <c r="C4" s="96" t="s">
        <v>62</v>
      </c>
      <c r="D4" s="96"/>
      <c r="E4" s="96"/>
      <c r="F4" s="96"/>
      <c r="G4" s="10"/>
      <c r="H4" s="10"/>
      <c r="I4" s="10"/>
      <c r="J4" s="10"/>
      <c r="K4" s="11"/>
      <c r="L4" s="10"/>
      <c r="M4" s="90" t="s">
        <v>4</v>
      </c>
      <c r="N4" s="90"/>
      <c r="O4" s="90"/>
      <c r="P4" s="14">
        <v>0</v>
      </c>
      <c r="Q4" s="12"/>
    </row>
    <row r="5" spans="1:36" ht="16.5" customHeight="1" thickBot="1" x14ac:dyDescent="0.4">
      <c r="A5" s="97" t="s">
        <v>39</v>
      </c>
      <c r="B5" s="97"/>
      <c r="C5" s="98" t="s">
        <v>35</v>
      </c>
      <c r="D5" s="98"/>
      <c r="E5" s="98"/>
      <c r="F5" s="98"/>
      <c r="G5" s="10"/>
      <c r="H5" s="10"/>
      <c r="I5" s="10"/>
      <c r="J5" s="10"/>
      <c r="K5" s="11"/>
      <c r="L5" s="10"/>
      <c r="M5" s="90" t="s">
        <v>5</v>
      </c>
      <c r="N5" s="90"/>
      <c r="O5" s="90"/>
      <c r="P5" s="15">
        <f>IF(P3-P4&gt;=0, P3-P4,0)</f>
        <v>10</v>
      </c>
      <c r="Q5" s="12"/>
      <c r="T5" s="99"/>
      <c r="U5" s="99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1:36" ht="16.5" thickTop="1" thickBot="1" x14ac:dyDescent="0.4">
      <c r="A6" s="32"/>
      <c r="B6" s="93" t="s">
        <v>22</v>
      </c>
      <c r="C6" s="94"/>
      <c r="D6" s="93" t="s">
        <v>23</v>
      </c>
      <c r="E6" s="94"/>
      <c r="F6" s="93" t="s">
        <v>24</v>
      </c>
      <c r="G6" s="94"/>
      <c r="H6" s="93" t="s">
        <v>25</v>
      </c>
      <c r="I6" s="94"/>
      <c r="J6" s="93" t="s">
        <v>26</v>
      </c>
      <c r="K6" s="94"/>
      <c r="L6" s="93" t="s">
        <v>27</v>
      </c>
      <c r="M6" s="94"/>
      <c r="N6" s="93" t="s">
        <v>28</v>
      </c>
      <c r="O6" s="94"/>
      <c r="P6" s="44" t="s">
        <v>29</v>
      </c>
      <c r="Q6" s="93" t="s">
        <v>60</v>
      </c>
      <c r="R6" s="94"/>
      <c r="T6" s="66"/>
      <c r="U6" s="66"/>
      <c r="V6" s="66"/>
      <c r="W6" s="66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</row>
    <row r="7" spans="1:36" ht="16" thickTop="1" x14ac:dyDescent="0.35">
      <c r="A7" s="31" t="s">
        <v>55</v>
      </c>
      <c r="B7" s="101"/>
      <c r="C7" s="102"/>
      <c r="D7" s="103"/>
      <c r="E7" s="102"/>
      <c r="F7" s="36"/>
      <c r="G7" s="37"/>
      <c r="H7" s="36"/>
      <c r="I7" s="37"/>
      <c r="J7" s="36"/>
      <c r="K7" s="37"/>
      <c r="L7" s="36"/>
      <c r="M7" s="37"/>
      <c r="N7" s="36"/>
      <c r="O7" s="37"/>
      <c r="P7" s="38"/>
      <c r="Q7" s="39"/>
      <c r="T7" s="6"/>
      <c r="U7" s="6"/>
      <c r="V7" s="6"/>
      <c r="W7" s="6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</row>
    <row r="8" spans="1:36" x14ac:dyDescent="0.35">
      <c r="A8" s="31" t="s">
        <v>6</v>
      </c>
      <c r="B8" s="84" t="s">
        <v>63</v>
      </c>
      <c r="C8" s="85"/>
      <c r="D8" s="85"/>
      <c r="E8" s="86"/>
      <c r="F8" s="87" t="s">
        <v>63</v>
      </c>
      <c r="G8" s="85"/>
      <c r="H8" s="85"/>
      <c r="I8" s="86"/>
      <c r="J8" s="89"/>
      <c r="K8" s="89"/>
      <c r="L8" s="87" t="s">
        <v>63</v>
      </c>
      <c r="M8" s="85"/>
      <c r="N8" s="85"/>
      <c r="O8" s="86"/>
      <c r="P8" s="40"/>
      <c r="Q8" s="41"/>
      <c r="T8" s="66"/>
      <c r="U8" s="66"/>
      <c r="V8" s="66"/>
      <c r="W8" s="66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</row>
    <row r="9" spans="1:36" x14ac:dyDescent="0.35">
      <c r="A9" s="16" t="s">
        <v>7</v>
      </c>
      <c r="B9" s="84"/>
      <c r="C9" s="86"/>
      <c r="D9" s="85"/>
      <c r="E9" s="86"/>
      <c r="F9" s="88"/>
      <c r="G9" s="88"/>
      <c r="H9" s="88"/>
      <c r="I9" s="88"/>
      <c r="J9" s="88"/>
      <c r="K9" s="88"/>
      <c r="L9" s="88"/>
      <c r="M9" s="88"/>
      <c r="N9" s="88"/>
      <c r="O9" s="88"/>
      <c r="P9" s="40"/>
      <c r="Q9" s="41"/>
      <c r="T9" s="66"/>
      <c r="U9" s="66"/>
      <c r="V9" s="66"/>
      <c r="W9" s="66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</row>
    <row r="10" spans="1:36" x14ac:dyDescent="0.35">
      <c r="A10" s="16" t="s">
        <v>8</v>
      </c>
      <c r="B10" s="84"/>
      <c r="C10" s="86"/>
      <c r="D10" s="86"/>
      <c r="E10" s="88"/>
      <c r="F10" s="87" t="s">
        <v>66</v>
      </c>
      <c r="G10" s="85"/>
      <c r="H10" s="123"/>
      <c r="I10" s="124"/>
      <c r="J10" s="88"/>
      <c r="K10" s="88"/>
      <c r="L10" s="88"/>
      <c r="M10" s="88"/>
      <c r="N10" s="88"/>
      <c r="O10" s="88"/>
      <c r="P10" s="40"/>
      <c r="Q10" s="41"/>
      <c r="T10" s="66"/>
      <c r="U10" s="66"/>
      <c r="V10" s="66"/>
      <c r="W10" s="66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</row>
    <row r="11" spans="1:36" x14ac:dyDescent="0.35">
      <c r="A11" s="16" t="s">
        <v>9</v>
      </c>
      <c r="B11" s="84"/>
      <c r="C11" s="86"/>
      <c r="D11" s="86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40"/>
      <c r="Q11" s="41"/>
    </row>
    <row r="12" spans="1:36" ht="16" thickBot="1" x14ac:dyDescent="0.4">
      <c r="A12" s="17" t="s">
        <v>10</v>
      </c>
      <c r="B12" s="110"/>
      <c r="C12" s="111"/>
      <c r="D12" s="45"/>
      <c r="E12" s="46"/>
      <c r="F12" s="120" t="s">
        <v>64</v>
      </c>
      <c r="G12" s="120"/>
      <c r="H12" s="120"/>
      <c r="I12" s="111"/>
      <c r="J12" s="45"/>
      <c r="K12" s="46"/>
      <c r="L12" s="120" t="s">
        <v>66</v>
      </c>
      <c r="M12" s="125"/>
      <c r="N12" s="48"/>
      <c r="O12" s="47"/>
      <c r="P12" s="42"/>
      <c r="Q12" s="43"/>
    </row>
    <row r="13" spans="1:36" ht="5.25" customHeight="1" thickTop="1" thickBot="1" x14ac:dyDescent="0.4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6" ht="16" thickTop="1" x14ac:dyDescent="0.35">
      <c r="A14" s="112" t="s">
        <v>50</v>
      </c>
      <c r="B14" s="113"/>
      <c r="C14" s="114"/>
      <c r="D14" s="118" t="s">
        <v>51</v>
      </c>
      <c r="E14" s="113"/>
      <c r="F14" s="118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21"/>
    </row>
    <row r="15" spans="1:36" ht="16" thickBot="1" x14ac:dyDescent="0.4">
      <c r="A15" s="115"/>
      <c r="B15" s="116"/>
      <c r="C15" s="117"/>
      <c r="D15" s="119" t="s">
        <v>52</v>
      </c>
      <c r="E15" s="111"/>
      <c r="F15" s="119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2"/>
    </row>
    <row r="16" spans="1:36" ht="6" customHeight="1" thickTop="1" thickBot="1" x14ac:dyDescent="0.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6.5" thickTop="1" thickBot="1" x14ac:dyDescent="0.4">
      <c r="A17" s="106" t="s">
        <v>11</v>
      </c>
      <c r="B17" s="107"/>
      <c r="C17" s="108"/>
      <c r="D17" s="108"/>
      <c r="E17" s="108"/>
      <c r="F17" s="108"/>
      <c r="G17" s="108"/>
      <c r="H17" s="109"/>
      <c r="I17" s="18"/>
      <c r="J17" s="106" t="s">
        <v>12</v>
      </c>
      <c r="K17" s="107"/>
      <c r="L17" s="108"/>
      <c r="M17" s="108"/>
      <c r="N17" s="108"/>
      <c r="O17" s="108"/>
      <c r="P17" s="108"/>
      <c r="Q17" s="109"/>
    </row>
    <row r="18" spans="1:17" ht="32" thickTop="1" x14ac:dyDescent="0.35">
      <c r="A18" s="19" t="s">
        <v>13</v>
      </c>
      <c r="B18" s="104" t="s">
        <v>14</v>
      </c>
      <c r="C18" s="105"/>
      <c r="D18" s="51" t="s">
        <v>41</v>
      </c>
      <c r="E18" s="52"/>
      <c r="F18" s="60" t="s">
        <v>42</v>
      </c>
      <c r="G18" s="52"/>
      <c r="H18" s="20" t="s">
        <v>53</v>
      </c>
      <c r="I18" s="18"/>
      <c r="J18" s="19" t="s">
        <v>13</v>
      </c>
      <c r="K18" s="104" t="s">
        <v>14</v>
      </c>
      <c r="L18" s="105"/>
      <c r="M18" s="51" t="s">
        <v>41</v>
      </c>
      <c r="N18" s="52"/>
      <c r="O18" s="60" t="s">
        <v>42</v>
      </c>
      <c r="P18" s="52"/>
      <c r="Q18" s="20" t="s">
        <v>53</v>
      </c>
    </row>
    <row r="19" spans="1:17" x14ac:dyDescent="0.35">
      <c r="A19" s="21" t="s">
        <v>54</v>
      </c>
      <c r="B19" s="53">
        <v>44835</v>
      </c>
      <c r="C19" s="54"/>
      <c r="D19" s="64"/>
      <c r="E19" s="65"/>
      <c r="F19" s="69"/>
      <c r="G19" s="65"/>
      <c r="H19" s="35" t="str">
        <f>IF(D19=Sheet2!B10,"",IF((D19+F19)&lt;&gt;0,(D19+F19), ""))</f>
        <v/>
      </c>
      <c r="I19" s="18"/>
      <c r="J19" s="21" t="s">
        <v>54</v>
      </c>
      <c r="K19" s="53">
        <f>B24+2</f>
        <v>44842</v>
      </c>
      <c r="L19" s="54"/>
      <c r="M19" s="64"/>
      <c r="N19" s="65"/>
      <c r="O19" s="69">
        <v>6</v>
      </c>
      <c r="P19" s="65"/>
      <c r="Q19" s="35">
        <f>IF(M19=Sheet2!B10,"",IF((M19+O19)&lt;&gt;0,(M19+O19), ""))</f>
        <v>6</v>
      </c>
    </row>
    <row r="20" spans="1:17" ht="14.25" customHeight="1" x14ac:dyDescent="0.35">
      <c r="A20" s="21" t="s">
        <v>6</v>
      </c>
      <c r="B20" s="53">
        <f t="shared" ref="B20:B24" si="0">B19+1</f>
        <v>44836</v>
      </c>
      <c r="C20" s="54"/>
      <c r="D20" s="49"/>
      <c r="E20" s="50"/>
      <c r="F20" s="55">
        <v>6</v>
      </c>
      <c r="G20" s="50"/>
      <c r="H20" s="35">
        <f>IF(D20=Sheet2!B10,"",IF((D20+F20)&lt;&gt;0,(D20+F20), ""))</f>
        <v>6</v>
      </c>
      <c r="I20" s="18"/>
      <c r="J20" s="21" t="s">
        <v>6</v>
      </c>
      <c r="K20" s="53">
        <f>K19+1</f>
        <v>44843</v>
      </c>
      <c r="L20" s="54"/>
      <c r="M20" s="49"/>
      <c r="N20" s="50"/>
      <c r="O20" s="55"/>
      <c r="P20" s="50"/>
      <c r="Q20" s="35" t="str">
        <f>IF(M20=Sheet2!B10,"",IF((M20+O20)&lt;&gt;0,(M20+O20), ""))</f>
        <v/>
      </c>
    </row>
    <row r="21" spans="1:17" ht="14.25" customHeight="1" x14ac:dyDescent="0.35">
      <c r="A21" s="21" t="s">
        <v>7</v>
      </c>
      <c r="B21" s="53">
        <f t="shared" si="0"/>
        <v>44837</v>
      </c>
      <c r="C21" s="54"/>
      <c r="D21" s="49"/>
      <c r="E21" s="50"/>
      <c r="F21" s="55"/>
      <c r="G21" s="50"/>
      <c r="H21" s="35" t="str">
        <f>IF(D21=Sheet2!B10,"",IF((D21+F21)&lt;&gt;0,(D21+F21), ""))</f>
        <v/>
      </c>
      <c r="I21" s="18"/>
      <c r="J21" s="21" t="s">
        <v>7</v>
      </c>
      <c r="K21" s="53">
        <f>K20+1</f>
        <v>44844</v>
      </c>
      <c r="L21" s="54"/>
      <c r="M21" s="49"/>
      <c r="N21" s="50"/>
      <c r="O21" s="55"/>
      <c r="P21" s="50"/>
      <c r="Q21" s="35" t="str">
        <f>IF(M21=Sheet2!B10,"",IF((M21+O21)&lt;&gt;0,(M21+O21), ""))</f>
        <v/>
      </c>
    </row>
    <row r="22" spans="1:17" ht="14.25" customHeight="1" x14ac:dyDescent="0.35">
      <c r="A22" s="21" t="s">
        <v>8</v>
      </c>
      <c r="B22" s="53">
        <f t="shared" si="0"/>
        <v>44838</v>
      </c>
      <c r="C22" s="54"/>
      <c r="D22" s="49">
        <v>2</v>
      </c>
      <c r="E22" s="50"/>
      <c r="F22" s="55"/>
      <c r="G22" s="50"/>
      <c r="H22" s="35">
        <f>IF(D22=Sheet2!B10,"",IF((D22+F22)&lt;&gt;0,(D22+F22), ""))</f>
        <v>2</v>
      </c>
      <c r="I22" s="18"/>
      <c r="J22" s="21" t="s">
        <v>8</v>
      </c>
      <c r="K22" s="53">
        <f t="shared" ref="K22:K24" si="1">K21+1</f>
        <v>44845</v>
      </c>
      <c r="L22" s="54"/>
      <c r="M22" s="49">
        <v>2</v>
      </c>
      <c r="N22" s="50"/>
      <c r="O22" s="55"/>
      <c r="P22" s="50"/>
      <c r="Q22" s="35">
        <f>IF(M22=Sheet2!B10,"",IF((M22+O22)&lt;&gt;0,(M22+O22), ""))</f>
        <v>2</v>
      </c>
    </row>
    <row r="23" spans="1:17" ht="14.25" customHeight="1" x14ac:dyDescent="0.35">
      <c r="A23" s="21" t="s">
        <v>9</v>
      </c>
      <c r="B23" s="53">
        <f t="shared" si="0"/>
        <v>44839</v>
      </c>
      <c r="C23" s="54"/>
      <c r="D23" s="49"/>
      <c r="E23" s="50"/>
      <c r="F23" s="55"/>
      <c r="G23" s="50"/>
      <c r="H23" s="35" t="str">
        <f>IF(D23=Sheet2!B10,"",IF((D23+F23)&lt;&gt;0,(D23+F23), ""))</f>
        <v/>
      </c>
      <c r="I23" s="18"/>
      <c r="J23" s="21" t="s">
        <v>9</v>
      </c>
      <c r="K23" s="53">
        <f t="shared" si="1"/>
        <v>44846</v>
      </c>
      <c r="L23" s="54"/>
      <c r="M23" s="49"/>
      <c r="N23" s="50"/>
      <c r="O23" s="55"/>
      <c r="P23" s="50"/>
      <c r="Q23" s="35" t="str">
        <f>IF(M23=Sheet2!B10,"",IF((M23+O23)&lt;&gt;0,(M23+O23), ""))</f>
        <v/>
      </c>
    </row>
    <row r="24" spans="1:17" ht="14.25" customHeight="1" x14ac:dyDescent="0.35">
      <c r="A24" s="21" t="s">
        <v>10</v>
      </c>
      <c r="B24" s="53">
        <f t="shared" si="0"/>
        <v>44840</v>
      </c>
      <c r="C24" s="54"/>
      <c r="D24" s="49">
        <v>3</v>
      </c>
      <c r="E24" s="50"/>
      <c r="F24" s="55"/>
      <c r="G24" s="50"/>
      <c r="H24" s="35">
        <f>IF(D24=Sheet2!B10,"",IF((D24+F24)&lt;&gt;0,(D24+F24), ""))</f>
        <v>3</v>
      </c>
      <c r="I24" s="18"/>
      <c r="J24" s="21" t="s">
        <v>10</v>
      </c>
      <c r="K24" s="53">
        <f t="shared" si="1"/>
        <v>44847</v>
      </c>
      <c r="L24" s="54"/>
      <c r="M24" s="49">
        <v>3</v>
      </c>
      <c r="N24" s="50"/>
      <c r="O24" s="55"/>
      <c r="P24" s="50"/>
      <c r="Q24" s="35">
        <f>IF(M24=Sheet2!B10,"",IF((M24+O24)&lt;&gt;0,(M24+O24), ""))</f>
        <v>3</v>
      </c>
    </row>
    <row r="25" spans="1:17" ht="23" x14ac:dyDescent="0.35">
      <c r="A25" s="22" t="s">
        <v>18</v>
      </c>
      <c r="B25" s="53"/>
      <c r="C25" s="54"/>
      <c r="D25" s="49">
        <v>2</v>
      </c>
      <c r="E25" s="50"/>
      <c r="F25" s="55"/>
      <c r="G25" s="50"/>
      <c r="H25" s="35">
        <f>IF(D25=Sheet2!B10,"",IF((D25+F25)&lt;&gt;0,(D25+F25), ""))</f>
        <v>2</v>
      </c>
      <c r="I25" s="18"/>
      <c r="J25" s="22" t="s">
        <v>18</v>
      </c>
      <c r="K25" s="53"/>
      <c r="L25" s="54"/>
      <c r="M25" s="49">
        <v>2</v>
      </c>
      <c r="N25" s="50"/>
      <c r="O25" s="55"/>
      <c r="P25" s="50"/>
      <c r="Q25" s="35">
        <f>IF(M25=Sheet2!B10,"",IF((M25+O25)&lt;&gt;0,(M25+O25), ""))</f>
        <v>2</v>
      </c>
    </row>
    <row r="26" spans="1:17" ht="24" customHeight="1" x14ac:dyDescent="0.35">
      <c r="A26" s="22" t="s">
        <v>19</v>
      </c>
      <c r="B26" s="53"/>
      <c r="C26" s="54"/>
      <c r="D26" s="49"/>
      <c r="E26" s="50"/>
      <c r="F26" s="55"/>
      <c r="G26" s="50"/>
      <c r="H26" s="35" t="str">
        <f>IF(D26=Sheet2!B10,"",IF((D26+F26)&lt;&gt;0,(D26+F26), ""))</f>
        <v/>
      </c>
      <c r="I26" s="18"/>
      <c r="J26" s="22" t="s">
        <v>19</v>
      </c>
      <c r="K26" s="53"/>
      <c r="L26" s="54"/>
      <c r="M26" s="49"/>
      <c r="N26" s="50"/>
      <c r="O26" s="55"/>
      <c r="P26" s="50"/>
      <c r="Q26" s="35" t="str">
        <f>IF(M26=Sheet2!B10,"",IF((M26+O26)&lt;&gt;0,(M26+O26), ""))</f>
        <v/>
      </c>
    </row>
    <row r="27" spans="1:17" ht="16" thickBot="1" x14ac:dyDescent="0.4">
      <c r="A27" s="77" t="s">
        <v>15</v>
      </c>
      <c r="B27" s="78"/>
      <c r="C27" s="79"/>
      <c r="D27" s="58" t="str">
        <f xml:space="preserve"> "="   &amp; IF(SUM(F19:F26)&lt;&gt;0,SUM(F19:F26),0 )  &amp; "+"  &amp;  IF(SUM(D19:D26)&lt;&gt;0,SUM(D19:D26),0 )</f>
        <v>=6+7</v>
      </c>
      <c r="E27" s="59"/>
      <c r="F27" s="59"/>
      <c r="G27" s="56">
        <f>IF(  IF(SUM(D19:D26)&lt;&gt;0,SUM(D19:D26),0 )+IF(SUM(F19:F26)&lt;&gt;0,SUM(F19:F26),0 )&lt;=P5,0,   IF(SUM(D19:D26)&lt;&gt;0,SUM(D19:D26),0 )+IF(SUM(F19:F26)&lt;&gt;0,SUM(F19:F26),0 ))</f>
        <v>13</v>
      </c>
      <c r="H27" s="57"/>
      <c r="I27" s="18"/>
      <c r="J27" s="82" t="s">
        <v>15</v>
      </c>
      <c r="K27" s="78"/>
      <c r="L27" s="83"/>
      <c r="M27" s="58" t="str">
        <f xml:space="preserve"> "="   &amp;  IF(SUM(O19:O26)&lt;&gt;0,SUM(O19:O26),0 )  &amp; "+"  &amp;  IF(SUM(M19:M26)&lt;&gt;0,SUM(M19:M26),0 )</f>
        <v>=6+7</v>
      </c>
      <c r="N27" s="59"/>
      <c r="O27" s="59"/>
      <c r="P27" s="56">
        <f>IF(  IF(SUM(M19:M26)&lt;&gt;0,SUM(M19:M26),0 )+IF(SUM(O19:O26)&lt;&gt;0,SUM(O19:O26),0 )&lt;=P5,0, IF(SUM(M19:M26)&lt;&gt;0,SUM(M19:M26),0 )+IF(SUM(O19:O26)&lt;&gt;0,SUM(O19:O26),0 ))</f>
        <v>13</v>
      </c>
      <c r="Q27" s="57"/>
    </row>
    <row r="28" spans="1:17" ht="9" customHeight="1" thickTop="1" thickBot="1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ht="16.5" thickTop="1" thickBot="1" x14ac:dyDescent="0.4">
      <c r="A29" s="61" t="s">
        <v>16</v>
      </c>
      <c r="B29" s="62"/>
      <c r="C29" s="62"/>
      <c r="D29" s="62"/>
      <c r="E29" s="62"/>
      <c r="F29" s="62"/>
      <c r="G29" s="62"/>
      <c r="H29" s="63"/>
      <c r="I29" s="18"/>
      <c r="J29" s="61" t="s">
        <v>17</v>
      </c>
      <c r="K29" s="62"/>
      <c r="L29" s="62"/>
      <c r="M29" s="62"/>
      <c r="N29" s="62"/>
      <c r="O29" s="62"/>
      <c r="P29" s="62"/>
      <c r="Q29" s="63"/>
    </row>
    <row r="30" spans="1:17" ht="32" thickTop="1" x14ac:dyDescent="0.35">
      <c r="A30" s="23" t="s">
        <v>13</v>
      </c>
      <c r="B30" s="67" t="s">
        <v>14</v>
      </c>
      <c r="C30" s="68"/>
      <c r="D30" s="51" t="s">
        <v>41</v>
      </c>
      <c r="E30" s="52"/>
      <c r="F30" s="60" t="s">
        <v>42</v>
      </c>
      <c r="G30" s="52"/>
      <c r="H30" s="20" t="s">
        <v>53</v>
      </c>
      <c r="I30" s="24"/>
      <c r="J30" s="23" t="s">
        <v>13</v>
      </c>
      <c r="K30" s="67" t="s">
        <v>14</v>
      </c>
      <c r="L30" s="68"/>
      <c r="M30" s="51" t="s">
        <v>41</v>
      </c>
      <c r="N30" s="52"/>
      <c r="O30" s="60" t="s">
        <v>42</v>
      </c>
      <c r="P30" s="52"/>
      <c r="Q30" s="20" t="s">
        <v>53</v>
      </c>
    </row>
    <row r="31" spans="1:17" x14ac:dyDescent="0.35">
      <c r="A31" s="21" t="s">
        <v>54</v>
      </c>
      <c r="B31" s="53">
        <f>K24+2</f>
        <v>44849</v>
      </c>
      <c r="C31" s="54"/>
      <c r="D31" s="64"/>
      <c r="E31" s="65"/>
      <c r="F31" s="69"/>
      <c r="G31" s="65"/>
      <c r="H31" s="35" t="str">
        <f>IF(D31=Sheet2!B10,"",IF((D31+F31)&lt;&gt;0,(D31+F31), ""))</f>
        <v/>
      </c>
      <c r="I31" s="24"/>
      <c r="J31" s="21" t="s">
        <v>54</v>
      </c>
      <c r="K31" s="53">
        <f>B36+2</f>
        <v>44856</v>
      </c>
      <c r="L31" s="54"/>
      <c r="M31" s="64"/>
      <c r="N31" s="65"/>
      <c r="O31" s="69"/>
      <c r="P31" s="65"/>
      <c r="Q31" s="35" t="str">
        <f>IF(M31=Sheet2!B10,"",IF((M31+O31)&lt;&gt;0,(M31+O31), ""))</f>
        <v/>
      </c>
    </row>
    <row r="32" spans="1:17" ht="15" customHeight="1" x14ac:dyDescent="0.35">
      <c r="A32" s="21" t="s">
        <v>6</v>
      </c>
      <c r="B32" s="53">
        <f>B31+1</f>
        <v>44850</v>
      </c>
      <c r="C32" s="54"/>
      <c r="D32" s="49"/>
      <c r="E32" s="50"/>
      <c r="F32" s="55">
        <v>6</v>
      </c>
      <c r="G32" s="50"/>
      <c r="H32" s="35">
        <f>IF(D32=Sheet2!B10,"",IF((D32+F32)&lt;&gt;0,(D32+F32), ""))</f>
        <v>6</v>
      </c>
      <c r="I32" s="18"/>
      <c r="J32" s="21" t="s">
        <v>6</v>
      </c>
      <c r="K32" s="53">
        <f>K31+1</f>
        <v>44857</v>
      </c>
      <c r="L32" s="54"/>
      <c r="M32" s="49"/>
      <c r="N32" s="50"/>
      <c r="O32" s="55">
        <v>6</v>
      </c>
      <c r="P32" s="50"/>
      <c r="Q32" s="35">
        <f>IF(M32=Sheet2!B10,"",IF((M32+O32)&lt;&gt;0,(M32+O32), ""))</f>
        <v>6</v>
      </c>
    </row>
    <row r="33" spans="1:17" ht="15" customHeight="1" x14ac:dyDescent="0.35">
      <c r="A33" s="21" t="s">
        <v>7</v>
      </c>
      <c r="B33" s="53">
        <f t="shared" ref="B33:B36" si="2">B32+1</f>
        <v>44851</v>
      </c>
      <c r="C33" s="54"/>
      <c r="D33" s="49"/>
      <c r="E33" s="50"/>
      <c r="F33" s="55"/>
      <c r="G33" s="50"/>
      <c r="H33" s="35" t="str">
        <f>IF(D33=Sheet2!B10,"",IF((D33+F33)&lt;&gt;0,(D33+F33), ""))</f>
        <v/>
      </c>
      <c r="I33" s="18"/>
      <c r="J33" s="21" t="s">
        <v>7</v>
      </c>
      <c r="K33" s="53">
        <f t="shared" ref="K33:K36" si="3">K32+1</f>
        <v>44858</v>
      </c>
      <c r="L33" s="54"/>
      <c r="M33" s="49"/>
      <c r="N33" s="50"/>
      <c r="O33" s="55"/>
      <c r="P33" s="50"/>
      <c r="Q33" s="35" t="str">
        <f>IF(M33=Sheet2!B10,"",IF((M33+O33)&lt;&gt;0,(M33+O33), ""))</f>
        <v/>
      </c>
    </row>
    <row r="34" spans="1:17" ht="15" customHeight="1" x14ac:dyDescent="0.35">
      <c r="A34" s="21" t="s">
        <v>8</v>
      </c>
      <c r="B34" s="53">
        <f t="shared" si="2"/>
        <v>44852</v>
      </c>
      <c r="C34" s="54"/>
      <c r="D34" s="49">
        <v>2</v>
      </c>
      <c r="E34" s="50"/>
      <c r="F34" s="55"/>
      <c r="G34" s="50"/>
      <c r="H34" s="35">
        <f>IF(D34=Sheet2!B10,"",IF((D34+F34)&lt;&gt;0,(D34+F34), ""))</f>
        <v>2</v>
      </c>
      <c r="I34" s="18"/>
      <c r="J34" s="21" t="s">
        <v>8</v>
      </c>
      <c r="K34" s="53">
        <f t="shared" si="3"/>
        <v>44859</v>
      </c>
      <c r="L34" s="54"/>
      <c r="M34" s="49">
        <v>2</v>
      </c>
      <c r="N34" s="50"/>
      <c r="O34" s="55"/>
      <c r="P34" s="50"/>
      <c r="Q34" s="35">
        <f>IF(M34=Sheet2!B10,"",IF((M34+O34)&lt;&gt;0,(M34+O34), ""))</f>
        <v>2</v>
      </c>
    </row>
    <row r="35" spans="1:17" ht="15" customHeight="1" x14ac:dyDescent="0.35">
      <c r="A35" s="21" t="s">
        <v>9</v>
      </c>
      <c r="B35" s="53">
        <f t="shared" si="2"/>
        <v>44853</v>
      </c>
      <c r="C35" s="54"/>
      <c r="D35" s="49"/>
      <c r="E35" s="50"/>
      <c r="F35" s="55"/>
      <c r="G35" s="50"/>
      <c r="H35" s="35" t="str">
        <f>IF(D35=Sheet2!B10,"",IF((D35+F35)&lt;&gt;0,(D35+F35), ""))</f>
        <v/>
      </c>
      <c r="I35" s="18"/>
      <c r="J35" s="21" t="s">
        <v>9</v>
      </c>
      <c r="K35" s="53">
        <f t="shared" si="3"/>
        <v>44860</v>
      </c>
      <c r="L35" s="54"/>
      <c r="M35" s="49"/>
      <c r="N35" s="50"/>
      <c r="O35" s="55"/>
      <c r="P35" s="50"/>
      <c r="Q35" s="35" t="str">
        <f>IF(M35=Sheet2!B10,"",IF((M35+O35)&lt;&gt;0,(M35+O35), ""))</f>
        <v/>
      </c>
    </row>
    <row r="36" spans="1:17" ht="15" customHeight="1" x14ac:dyDescent="0.35">
      <c r="A36" s="21" t="s">
        <v>10</v>
      </c>
      <c r="B36" s="53">
        <f t="shared" si="2"/>
        <v>44854</v>
      </c>
      <c r="C36" s="54"/>
      <c r="D36" s="49">
        <v>3</v>
      </c>
      <c r="E36" s="50"/>
      <c r="F36" s="55"/>
      <c r="G36" s="50"/>
      <c r="H36" s="35">
        <f>IF(D36=Sheet2!B10,"",IF((D36+F36)&lt;&gt;0,(D36+F36), ""))</f>
        <v>3</v>
      </c>
      <c r="I36" s="18"/>
      <c r="J36" s="21" t="s">
        <v>10</v>
      </c>
      <c r="K36" s="53">
        <f t="shared" si="3"/>
        <v>44861</v>
      </c>
      <c r="L36" s="54"/>
      <c r="M36" s="49">
        <v>3</v>
      </c>
      <c r="N36" s="50"/>
      <c r="O36" s="55"/>
      <c r="P36" s="50"/>
      <c r="Q36" s="35">
        <f>IF(M36=Sheet2!B10,"",IF((M36+O36)&lt;&gt;0,(M36+O36), ""))</f>
        <v>3</v>
      </c>
    </row>
    <row r="37" spans="1:17" ht="21.75" customHeight="1" x14ac:dyDescent="0.35">
      <c r="A37" s="22" t="s">
        <v>18</v>
      </c>
      <c r="B37" s="53"/>
      <c r="C37" s="54"/>
      <c r="D37" s="49">
        <v>2</v>
      </c>
      <c r="E37" s="50"/>
      <c r="F37" s="55"/>
      <c r="G37" s="50"/>
      <c r="H37" s="35">
        <f>IF(D37=Sheet2!B10,"",IF((D37+F37)&lt;&gt;0,(D37+F37), ""))</f>
        <v>2</v>
      </c>
      <c r="I37" s="18"/>
      <c r="J37" s="22" t="s">
        <v>18</v>
      </c>
      <c r="K37" s="53"/>
      <c r="L37" s="54"/>
      <c r="M37" s="49">
        <v>2</v>
      </c>
      <c r="N37" s="50"/>
      <c r="O37" s="55"/>
      <c r="P37" s="50"/>
      <c r="Q37" s="35">
        <f>IF(M37=Sheet2!B10,"",IF((M37+O37)&lt;&gt;0,(M37+O37), ""))</f>
        <v>2</v>
      </c>
    </row>
    <row r="38" spans="1:17" ht="21.75" customHeight="1" x14ac:dyDescent="0.35">
      <c r="A38" s="22" t="s">
        <v>19</v>
      </c>
      <c r="B38" s="53"/>
      <c r="C38" s="54"/>
      <c r="D38" s="80"/>
      <c r="E38" s="81"/>
      <c r="F38" s="55"/>
      <c r="G38" s="50"/>
      <c r="H38" s="35" t="str">
        <f>IF(D38=Sheet2!B10,"",IF((D38+F38)&lt;&gt;0,(D38+F38), ""))</f>
        <v/>
      </c>
      <c r="I38" s="18"/>
      <c r="J38" s="22" t="s">
        <v>19</v>
      </c>
      <c r="K38" s="53"/>
      <c r="L38" s="54"/>
      <c r="M38" s="80"/>
      <c r="N38" s="81"/>
      <c r="O38" s="55"/>
      <c r="P38" s="50"/>
      <c r="Q38" s="35" t="str">
        <f>IF(M38=Sheet2!B10,"",IF((M38+O38)&lt;&gt;0,(M38+O38), ""))</f>
        <v/>
      </c>
    </row>
    <row r="39" spans="1:17" ht="16" thickBot="1" x14ac:dyDescent="0.4">
      <c r="A39" s="77" t="s">
        <v>15</v>
      </c>
      <c r="B39" s="78"/>
      <c r="C39" s="79"/>
      <c r="D39" s="58" t="str">
        <f xml:space="preserve"> "="   &amp; IF(SUM(F31:F38)&lt;&gt;0,SUM(F31:F38),0 )  &amp; "+"&amp;  IF(SUM(D31:D38)&lt;&gt;0,SUM(D31:D38),0 )</f>
        <v>=6+7</v>
      </c>
      <c r="E39" s="59"/>
      <c r="F39" s="59"/>
      <c r="G39" s="56">
        <f>IF(  IF(SUM(D31:D38)&lt;&gt;0,SUM(D31:D38),0 )+IF(SUM(F31:F38)&lt;&gt;0,SUM(F31:F38),0 )&lt;=G17,0, IF(SUM(D31:D38)&lt;&gt;0,SUM(D31:D38),0 )+IF(SUM(F31:F38)&lt;&gt;0,SUM(F31:F38),0 ))</f>
        <v>13</v>
      </c>
      <c r="H39" s="57"/>
      <c r="I39" s="18"/>
      <c r="J39" s="77" t="s">
        <v>15</v>
      </c>
      <c r="K39" s="78"/>
      <c r="L39" s="79"/>
      <c r="M39" s="58" t="str">
        <f xml:space="preserve"> "="   &amp; IF(SUM(O31:O38)&lt;&gt;0,SUM(O31:O38),0 )  &amp; "+"&amp;  IF(SUM(M31:M38)&lt;&gt;0,SUM(M31:M38),0 )</f>
        <v>=6+7</v>
      </c>
      <c r="N39" s="59"/>
      <c r="O39" s="59"/>
      <c r="P39" s="56">
        <f>IF(  IF(SUM(M31:M38)&lt;&gt;0,SUM(M31:M38),0 )+IF(SUM(O31:O38)&lt;&gt;0,SUM(O31:O38),0 )&lt;=P17,0, IF(SUM(M31:M38)&lt;&gt;0,SUM(M31:M38),0 )+IF(SUM(O31:O38)&lt;&gt;0,SUM(O31:O38),0 ))</f>
        <v>13</v>
      </c>
      <c r="Q39" s="57"/>
    </row>
    <row r="40" spans="1:17" ht="9.75" customHeight="1" thickTop="1" x14ac:dyDescent="0.3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ht="16" thickBot="1" x14ac:dyDescent="0.4">
      <c r="A41" s="71" t="str">
        <f>"کۆی گشتی کاتژمێرەکان : [" &amp; SUM(G39,P39,G27,P27) &amp; "] کاتژمێر"</f>
        <v>کۆی گشتی کاتژمێرەکان : [52] کاتژمێر</v>
      </c>
      <c r="B41" s="71"/>
      <c r="C41" s="71"/>
      <c r="D41" s="71"/>
      <c r="E41" s="71"/>
      <c r="F41" s="71"/>
      <c r="G41" s="71"/>
      <c r="H41" s="25"/>
      <c r="I41" s="71" t="str">
        <f>"کۆی کاتژمێرەکانی زێدەکی :[" &amp; SUM(G39,P39,G27,P27) - (IF(G27=0,0,P5)+IF(P27=0,0,P5)+IF(G39=0,0,P5)+IF(P39=0,0,P5)) &amp; "] کاتژمێر"</f>
        <v>کۆی کاتژمێرەکانی زێدەکی :[12] کاتژمێر</v>
      </c>
      <c r="J41" s="71"/>
      <c r="K41" s="71"/>
      <c r="L41" s="71"/>
      <c r="M41" s="71"/>
      <c r="N41" s="71"/>
      <c r="O41" s="71"/>
      <c r="P41" s="25"/>
      <c r="Q41" s="25"/>
    </row>
    <row r="42" spans="1:17" ht="16.5" thickTop="1" thickBot="1" x14ac:dyDescent="0.4">
      <c r="A42" s="71" t="str">
        <f>"کۆی کاتژمێرەکانی نیساب :[" &amp;IF(G27=0,0,P5)+IF(P27=0,0,P5)+IF(G39=0,0,P5)+IF(P39=0,0,P5) &amp; "] کاتژمێر"</f>
        <v>کۆی کاتژمێرەکانی نیساب :[40] کاتژمێر</v>
      </c>
      <c r="B42" s="71"/>
      <c r="C42" s="71"/>
      <c r="D42" s="71"/>
      <c r="E42" s="71"/>
      <c r="F42" s="71"/>
      <c r="G42" s="71"/>
      <c r="H42" s="25"/>
      <c r="I42" s="72" t="s">
        <v>20</v>
      </c>
      <c r="J42" s="72"/>
      <c r="K42" s="72"/>
      <c r="L42" s="75">
        <f>IF(C5=Sheet2!A3,3500,IF(C5=Sheet2!A4,4500,IF(C5=Sheet2!A5,5500,IF(C5=Sheet2!A2,2500,IF(C5=Sheet2!A1,2500,6500)))))</f>
        <v>4500</v>
      </c>
      <c r="M42" s="75"/>
      <c r="N42" s="26" t="s">
        <v>30</v>
      </c>
      <c r="O42" s="25"/>
      <c r="P42" s="25"/>
      <c r="Q42" s="25"/>
    </row>
    <row r="43" spans="1:17" ht="16.5" thickTop="1" thickBot="1" x14ac:dyDescent="0.4">
      <c r="A43" s="12"/>
      <c r="B43" s="12"/>
      <c r="C43" s="12"/>
      <c r="D43" s="12"/>
      <c r="E43" s="12"/>
      <c r="F43" s="12"/>
      <c r="G43" s="12"/>
      <c r="H43" s="25"/>
      <c r="I43" s="73" t="s">
        <v>31</v>
      </c>
      <c r="J43" s="73"/>
      <c r="K43" s="73"/>
      <c r="L43" s="76">
        <f>L42*(SUM(G39,P39,G27,P27) - (IF(G27=0,0,P5)+IF(P27=0,0,P5)+IF(G39=0,0,P5)+IF(P39=0,0,P5)))</f>
        <v>54000</v>
      </c>
      <c r="M43" s="76"/>
      <c r="N43" s="26" t="s">
        <v>30</v>
      </c>
      <c r="O43" s="25"/>
      <c r="P43" s="25"/>
      <c r="Q43" s="25"/>
    </row>
    <row r="44" spans="1:17" ht="44.25" customHeight="1" thickTop="1" x14ac:dyDescent="0.35">
      <c r="A44" s="12"/>
      <c r="B44" s="12"/>
      <c r="C44" s="12"/>
      <c r="D44" s="12"/>
      <c r="E44" s="12"/>
      <c r="F44" s="12"/>
      <c r="G44" s="12"/>
      <c r="H44" s="25"/>
      <c r="I44" s="27"/>
      <c r="J44" s="27"/>
      <c r="K44" s="27"/>
      <c r="L44" s="28"/>
      <c r="M44" s="29"/>
      <c r="N44" s="25"/>
      <c r="O44" s="25"/>
      <c r="P44" s="25"/>
      <c r="Q44" s="25"/>
    </row>
    <row r="45" spans="1:17" x14ac:dyDescent="0.35">
      <c r="A45" s="74" t="s">
        <v>56</v>
      </c>
      <c r="B45" s="74"/>
      <c r="C45" s="74"/>
      <c r="D45" s="8"/>
      <c r="E45" s="4"/>
      <c r="F45" s="4"/>
      <c r="G45" s="70" t="s">
        <v>43</v>
      </c>
      <c r="H45" s="70"/>
      <c r="I45" s="70"/>
      <c r="J45" s="70"/>
      <c r="M45" s="66" t="s">
        <v>44</v>
      </c>
      <c r="N45" s="66"/>
      <c r="O45" s="66"/>
    </row>
    <row r="46" spans="1:17" x14ac:dyDescent="0.35">
      <c r="A46" s="74" t="s">
        <v>32</v>
      </c>
      <c r="B46" s="74"/>
      <c r="C46" s="74"/>
      <c r="D46" s="8"/>
      <c r="E46" s="4"/>
      <c r="F46" s="4"/>
      <c r="G46" s="70" t="s">
        <v>45</v>
      </c>
      <c r="H46" s="70"/>
      <c r="I46" s="70"/>
      <c r="J46" s="70"/>
      <c r="M46" s="66" t="s">
        <v>46</v>
      </c>
      <c r="N46" s="66"/>
      <c r="O46" s="66"/>
    </row>
    <row r="47" spans="1:17" ht="57.75" customHeight="1" x14ac:dyDescent="0.35">
      <c r="A47" s="9"/>
      <c r="B47" s="9"/>
      <c r="C47" s="9"/>
      <c r="D47" s="8"/>
      <c r="E47" s="7"/>
      <c r="F47" s="7"/>
      <c r="G47" s="7"/>
      <c r="H47" s="7"/>
      <c r="J47" s="6"/>
      <c r="K47" s="6"/>
      <c r="L47" s="6"/>
      <c r="M47" s="6"/>
      <c r="N47" s="6"/>
      <c r="O47" s="3"/>
    </row>
    <row r="48" spans="1:17" ht="14.25" customHeight="1" x14ac:dyDescent="0.35">
      <c r="A48" s="74" t="str">
        <f>C4</f>
        <v>خدر حسین رسول</v>
      </c>
      <c r="B48" s="74"/>
      <c r="C48" s="74"/>
      <c r="D48" s="8"/>
      <c r="E48" s="4"/>
      <c r="F48" s="4"/>
      <c r="G48" s="70" t="s">
        <v>59</v>
      </c>
      <c r="H48" s="70"/>
      <c r="I48" s="70"/>
      <c r="J48" s="70"/>
      <c r="K48" s="3"/>
      <c r="L48" s="3"/>
      <c r="M48" s="66" t="s">
        <v>33</v>
      </c>
      <c r="N48" s="66"/>
      <c r="O48" s="66"/>
    </row>
    <row r="49" spans="1:17" ht="14.25" customHeight="1" x14ac:dyDescent="0.35">
      <c r="A49" s="74" t="s">
        <v>47</v>
      </c>
      <c r="B49" s="74"/>
      <c r="C49" s="74"/>
      <c r="D49" s="8"/>
      <c r="E49" s="4"/>
      <c r="F49" s="4"/>
      <c r="G49" s="70" t="s">
        <v>48</v>
      </c>
      <c r="H49" s="70"/>
      <c r="I49" s="70"/>
      <c r="J49" s="70"/>
      <c r="K49" s="3"/>
      <c r="L49" s="3"/>
      <c r="M49" s="66" t="s">
        <v>49</v>
      </c>
      <c r="N49" s="66"/>
      <c r="O49" s="66"/>
    </row>
    <row r="50" spans="1:17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</sheetData>
  <mergeCells count="238">
    <mergeCell ref="L12:M12"/>
    <mergeCell ref="M23:N23"/>
    <mergeCell ref="D26:E26"/>
    <mergeCell ref="B9:C9"/>
    <mergeCell ref="B12:C12"/>
    <mergeCell ref="B10:C10"/>
    <mergeCell ref="B11:C11"/>
    <mergeCell ref="N9:O9"/>
    <mergeCell ref="N10:O10"/>
    <mergeCell ref="N11:O11"/>
    <mergeCell ref="F20:G20"/>
    <mergeCell ref="F21:G21"/>
    <mergeCell ref="F22:G22"/>
    <mergeCell ref="K20:L20"/>
    <mergeCell ref="K21:L21"/>
    <mergeCell ref="K22:L22"/>
    <mergeCell ref="A14:C15"/>
    <mergeCell ref="D14:E14"/>
    <mergeCell ref="D15:E15"/>
    <mergeCell ref="F12:I12"/>
    <mergeCell ref="F14:Q14"/>
    <mergeCell ref="F15:Q15"/>
    <mergeCell ref="O18:P18"/>
    <mergeCell ref="F10:I10"/>
    <mergeCell ref="D37:E37"/>
    <mergeCell ref="F32:G32"/>
    <mergeCell ref="K26:L26"/>
    <mergeCell ref="K24:L24"/>
    <mergeCell ref="B7:C7"/>
    <mergeCell ref="D7:E7"/>
    <mergeCell ref="D19:E19"/>
    <mergeCell ref="F19:G19"/>
    <mergeCell ref="F9:G9"/>
    <mergeCell ref="B22:C22"/>
    <mergeCell ref="D20:E20"/>
    <mergeCell ref="D21:E21"/>
    <mergeCell ref="K18:L18"/>
    <mergeCell ref="J17:Q17"/>
    <mergeCell ref="A17:H17"/>
    <mergeCell ref="B18:C18"/>
    <mergeCell ref="B20:C20"/>
    <mergeCell ref="B21:C21"/>
    <mergeCell ref="O19:P19"/>
    <mergeCell ref="D31:E31"/>
    <mergeCell ref="O31:P31"/>
    <mergeCell ref="D11:E11"/>
    <mergeCell ref="B19:C19"/>
    <mergeCell ref="K19:L19"/>
    <mergeCell ref="X9:Y9"/>
    <mergeCell ref="AE10:AF10"/>
    <mergeCell ref="T8:U8"/>
    <mergeCell ref="T9:U9"/>
    <mergeCell ref="T10:U10"/>
    <mergeCell ref="V8:W8"/>
    <mergeCell ref="V9:W9"/>
    <mergeCell ref="V10:W10"/>
    <mergeCell ref="X10:Y10"/>
    <mergeCell ref="AC8:AD8"/>
    <mergeCell ref="AC9:AD9"/>
    <mergeCell ref="AC10:AD10"/>
    <mergeCell ref="X8:Y8"/>
    <mergeCell ref="AI5:AJ5"/>
    <mergeCell ref="V6:W6"/>
    <mergeCell ref="Z6:AB6"/>
    <mergeCell ref="AE6:AF6"/>
    <mergeCell ref="AI6:AJ6"/>
    <mergeCell ref="V5:W5"/>
    <mergeCell ref="X5:Y5"/>
    <mergeCell ref="Z5:AB5"/>
    <mergeCell ref="AC5:AD5"/>
    <mergeCell ref="AG6:AH6"/>
    <mergeCell ref="AE5:AF5"/>
    <mergeCell ref="AC6:AD6"/>
    <mergeCell ref="AG5:AH5"/>
    <mergeCell ref="AI8:AJ8"/>
    <mergeCell ref="AI9:AJ9"/>
    <mergeCell ref="AI10:AJ10"/>
    <mergeCell ref="AG8:AH8"/>
    <mergeCell ref="AE8:AF8"/>
    <mergeCell ref="AE9:AF9"/>
    <mergeCell ref="Z8:AB8"/>
    <mergeCell ref="AG9:AH9"/>
    <mergeCell ref="AG10:AH10"/>
    <mergeCell ref="Z9:AB9"/>
    <mergeCell ref="Z10:AB10"/>
    <mergeCell ref="A1:F1"/>
    <mergeCell ref="A2:F2"/>
    <mergeCell ref="A3:F3"/>
    <mergeCell ref="M1:Q1"/>
    <mergeCell ref="T6:U6"/>
    <mergeCell ref="X6:Y6"/>
    <mergeCell ref="B6:C6"/>
    <mergeCell ref="D6:E6"/>
    <mergeCell ref="F6:G6"/>
    <mergeCell ref="H6:I6"/>
    <mergeCell ref="J6:K6"/>
    <mergeCell ref="L6:M6"/>
    <mergeCell ref="N6:O6"/>
    <mergeCell ref="M3:O3"/>
    <mergeCell ref="M4:O4"/>
    <mergeCell ref="M5:O5"/>
    <mergeCell ref="A4:B4"/>
    <mergeCell ref="C4:F4"/>
    <mergeCell ref="A5:B5"/>
    <mergeCell ref="C5:F5"/>
    <mergeCell ref="T5:U5"/>
    <mergeCell ref="Q6:R6"/>
    <mergeCell ref="L2:N2"/>
    <mergeCell ref="O2:P2"/>
    <mergeCell ref="B8:E8"/>
    <mergeCell ref="F8:I8"/>
    <mergeCell ref="L8:O8"/>
    <mergeCell ref="H11:I11"/>
    <mergeCell ref="J11:K11"/>
    <mergeCell ref="L9:M9"/>
    <mergeCell ref="L10:M10"/>
    <mergeCell ref="L11:M11"/>
    <mergeCell ref="J9:K9"/>
    <mergeCell ref="J8:K8"/>
    <mergeCell ref="J10:K10"/>
    <mergeCell ref="D10:E10"/>
    <mergeCell ref="D9:E9"/>
    <mergeCell ref="H9:I9"/>
    <mergeCell ref="F11:G11"/>
    <mergeCell ref="J27:L27"/>
    <mergeCell ref="A27:C27"/>
    <mergeCell ref="B23:C23"/>
    <mergeCell ref="B24:C24"/>
    <mergeCell ref="B25:C25"/>
    <mergeCell ref="D27:F27"/>
    <mergeCell ref="G27:H27"/>
    <mergeCell ref="B26:C26"/>
    <mergeCell ref="D22:E22"/>
    <mergeCell ref="D23:E23"/>
    <mergeCell ref="D24:E24"/>
    <mergeCell ref="D25:E25"/>
    <mergeCell ref="K25:L25"/>
    <mergeCell ref="F23:G23"/>
    <mergeCell ref="F24:G24"/>
    <mergeCell ref="F25:G25"/>
    <mergeCell ref="K23:L23"/>
    <mergeCell ref="F26:G26"/>
    <mergeCell ref="O20:P20"/>
    <mergeCell ref="F18:G18"/>
    <mergeCell ref="M18:N18"/>
    <mergeCell ref="M39:O39"/>
    <mergeCell ref="D38:E38"/>
    <mergeCell ref="F38:G38"/>
    <mergeCell ref="F33:G33"/>
    <mergeCell ref="F34:G34"/>
    <mergeCell ref="F35:G35"/>
    <mergeCell ref="F37:G37"/>
    <mergeCell ref="O37:P37"/>
    <mergeCell ref="P39:Q39"/>
    <mergeCell ref="O34:P34"/>
    <mergeCell ref="O35:P35"/>
    <mergeCell ref="O36:P36"/>
    <mergeCell ref="M37:N37"/>
    <mergeCell ref="M38:N38"/>
    <mergeCell ref="O38:P38"/>
    <mergeCell ref="F36:G36"/>
    <mergeCell ref="J39:L39"/>
    <mergeCell ref="K37:L37"/>
    <mergeCell ref="D34:E34"/>
    <mergeCell ref="D35:E35"/>
    <mergeCell ref="D36:E36"/>
    <mergeCell ref="M34:N34"/>
    <mergeCell ref="K38:L38"/>
    <mergeCell ref="M35:N35"/>
    <mergeCell ref="B38:C38"/>
    <mergeCell ref="B37:C37"/>
    <mergeCell ref="M49:O49"/>
    <mergeCell ref="G49:J49"/>
    <mergeCell ref="A41:G41"/>
    <mergeCell ref="A42:G42"/>
    <mergeCell ref="I41:O41"/>
    <mergeCell ref="I42:K42"/>
    <mergeCell ref="I43:K43"/>
    <mergeCell ref="A49:C49"/>
    <mergeCell ref="L42:M42"/>
    <mergeCell ref="L43:M43"/>
    <mergeCell ref="A46:C46"/>
    <mergeCell ref="M46:O46"/>
    <mergeCell ref="G46:J46"/>
    <mergeCell ref="A39:C39"/>
    <mergeCell ref="A48:C48"/>
    <mergeCell ref="G48:J48"/>
    <mergeCell ref="M48:O48"/>
    <mergeCell ref="A45:C45"/>
    <mergeCell ref="G45:J45"/>
    <mergeCell ref="M45:O45"/>
    <mergeCell ref="D39:F39"/>
    <mergeCell ref="G39:H39"/>
    <mergeCell ref="M36:N36"/>
    <mergeCell ref="B30:C30"/>
    <mergeCell ref="B32:C32"/>
    <mergeCell ref="B33:C33"/>
    <mergeCell ref="B34:C34"/>
    <mergeCell ref="B35:C35"/>
    <mergeCell ref="B36:C36"/>
    <mergeCell ref="D30:E30"/>
    <mergeCell ref="B31:C31"/>
    <mergeCell ref="K30:L30"/>
    <mergeCell ref="K32:L32"/>
    <mergeCell ref="K33:L33"/>
    <mergeCell ref="K34:L34"/>
    <mergeCell ref="K35:L35"/>
    <mergeCell ref="K36:L36"/>
    <mergeCell ref="D32:E32"/>
    <mergeCell ref="F31:G31"/>
    <mergeCell ref="M31:N31"/>
    <mergeCell ref="D33:E33"/>
    <mergeCell ref="F30:G30"/>
    <mergeCell ref="M30:N30"/>
    <mergeCell ref="M20:N20"/>
    <mergeCell ref="M21:N21"/>
    <mergeCell ref="M22:N22"/>
    <mergeCell ref="D18:E18"/>
    <mergeCell ref="K31:L31"/>
    <mergeCell ref="M24:N24"/>
    <mergeCell ref="M25:N25"/>
    <mergeCell ref="M26:N26"/>
    <mergeCell ref="O33:P33"/>
    <mergeCell ref="O32:P32"/>
    <mergeCell ref="M32:N32"/>
    <mergeCell ref="M33:N33"/>
    <mergeCell ref="P27:Q27"/>
    <mergeCell ref="M27:O27"/>
    <mergeCell ref="O30:P30"/>
    <mergeCell ref="O21:P21"/>
    <mergeCell ref="O22:P22"/>
    <mergeCell ref="O23:P23"/>
    <mergeCell ref="O24:P24"/>
    <mergeCell ref="O25:P25"/>
    <mergeCell ref="O26:P26"/>
    <mergeCell ref="J29:Q29"/>
    <mergeCell ref="A29:H29"/>
    <mergeCell ref="M19:N19"/>
  </mergeCells>
  <dataValidations count="6">
    <dataValidation type="list" allowBlank="1" showInputMessage="1" showErrorMessage="1" sqref="Q31:Q38 F32:F38 O32:O38 Q19:Q26 O20:O26 F20:F26 H19:H26 H31:H38 F31:G31 O31:P31 O19:P19" xr:uid="{00000000-0002-0000-0000-000000000000}">
      <formula1>Lecc</formula1>
    </dataValidation>
    <dataValidation type="list" allowBlank="1" showInputMessage="1" showErrorMessage="1" sqref="B25:C26" xr:uid="{00000000-0002-0000-0000-000001000000}">
      <formula1>list1</formula1>
    </dataValidation>
    <dataValidation type="list" allowBlank="1" showInputMessage="1" showErrorMessage="1" sqref="K25:L26" xr:uid="{00000000-0002-0000-0000-000002000000}">
      <formula1>list2</formula1>
    </dataValidation>
    <dataValidation type="list" allowBlank="1" showInputMessage="1" showErrorMessage="1" sqref="B37:C38" xr:uid="{00000000-0002-0000-0000-000003000000}">
      <formula1>list3</formula1>
    </dataValidation>
    <dataValidation type="list" allowBlank="1" showInputMessage="1" showErrorMessage="1" sqref="K37:L38" xr:uid="{00000000-0002-0000-0000-000004000000}">
      <formula1>list4</formula1>
    </dataValidation>
    <dataValidation type="list" showInputMessage="1" showErrorMessage="1" sqref="F19:G19" xr:uid="{00000000-0002-0000-0000-000005000000}">
      <formula1>Lecc</formula1>
    </dataValidation>
  </dataValidations>
  <printOptions horizontalCentered="1" verticalCentered="1"/>
  <pageMargins left="0" right="0" top="0" bottom="0" header="0" footer="0"/>
  <pageSetup paperSize="9" scale="8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4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75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76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54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52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51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147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146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44" id="{03D70617-020A-4AAF-B22D-863FAE91A00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143" id="{A9C88611-6687-4DED-8D14-FEF7A999A311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138" id="{69C785FE-9E1E-464B-A3EB-095E8AC59598}">
            <xm:f>($M$20=Sheet2!$B$10)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37" id="{84067C03-174B-425A-B092-CFCE79C3C608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35" id="{63737ED6-0887-4F7E-A8BA-95E16F00FB71}">
            <xm:f>($M$21=Sheet2!$B$10)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134" id="{46EBADF6-080E-49E5-BA53-67EE52B2C801}">
            <xm:f>($M$21=Sheet2!$B$10)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32" id="{75F28F3E-F8E2-4C17-956F-AFD53B5B5D8C}">
            <xm:f>($M$22=Sheet2!$B$10)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31" id="{135917A1-080A-4710-9323-05116E51A851}">
            <xm:f>($M$22=Sheet2!$B$10)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29" id="{7159A1A8-F65D-46CA-BD59-DC6A237D2D62}">
            <xm:f>($M$23=Sheet2!$B$10)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28" id="{FBD4A077-AD17-4CA9-89C4-11F452688F0F}">
            <xm:f>($M$23=Sheet2!$B$10)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25" id="{728390FD-4A20-4FC5-88AA-002DBBD6AA5D}">
            <xm:f>($M$24=Sheet2!$B$10)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123" id="{7E1BDDD6-BBAB-4385-9948-E4A31B0B324F}">
            <xm:f>($M$24=Sheet2!$B$10)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103" id="{0E590F70-ED14-4510-B218-9BF86FD63585}">
            <xm:f>($D$32=Sheet2!$B$10)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F32</xm:sqref>
        </x14:conditionalFormatting>
        <x14:conditionalFormatting xmlns:xm="http://schemas.microsoft.com/office/excel/2006/main">
          <x14:cfRule type="expression" priority="102" id="{DFF2A270-B57F-48CF-BD5A-E3E128F7DDF2}">
            <xm:f>($D$32=Sheet2!$B$10)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D32:G32</xm:sqref>
        </x14:conditionalFormatting>
        <x14:conditionalFormatting xmlns:xm="http://schemas.microsoft.com/office/excel/2006/main">
          <x14:cfRule type="expression" priority="100" id="{5B617840-8D60-4110-AE59-BC66DA889ED3}">
            <xm:f>($D$33=Sheet2!$B$10)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F33</xm:sqref>
        </x14:conditionalFormatting>
        <x14:conditionalFormatting xmlns:xm="http://schemas.microsoft.com/office/excel/2006/main">
          <x14:cfRule type="expression" priority="99" id="{4D224EBE-D3B2-4156-9BE2-A0598C03D585}">
            <xm:f>($D$33=Sheet2!$B$10)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7" id="{54A8C170-F04D-496B-B5A2-9D4F015DAA0C}">
            <xm:f>($D$34=Sheet2!$B$10)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96" id="{0D36B76B-F679-4E93-8C06-F0BA83C83C53}">
            <xm:f>($D$34=Sheet2!$B$10)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94" id="{5DC4D0A5-112B-4E8F-9869-5F2D51AE6DCA}">
            <xm:f>($D$35=Sheet2!$B$10)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93" id="{509707B2-CC59-4A70-B5F3-A4229AA545B0}">
            <xm:f>($D$35=Sheet2!$B$10)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91" id="{5C90E401-184A-402C-8029-BFECCED34D5F}">
            <xm:f>($D$36=Sheet2!$B$10)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90" id="{4FB8EBB7-2C0E-429A-968E-828DED4D72AE}">
            <xm:f>($D$36=Sheet2!$B$10)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85" id="{27E3CB2A-A14F-496E-988B-980E63B00809}">
            <xm:f>($M$32=Sheet2!$B$10)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O32</xm:sqref>
        </x14:conditionalFormatting>
        <x14:conditionalFormatting xmlns:xm="http://schemas.microsoft.com/office/excel/2006/main">
          <x14:cfRule type="expression" priority="84" id="{0267AE92-4FA0-4812-9F68-9E220F80762A}">
            <xm:f>($M$32=Sheet2!$B$10)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M32:P32</xm:sqref>
        </x14:conditionalFormatting>
        <x14:conditionalFormatting xmlns:xm="http://schemas.microsoft.com/office/excel/2006/main">
          <x14:cfRule type="expression" priority="82" id="{8D4863AE-1311-447D-95B7-466C804D4180}">
            <xm:f>($M$33=Sheet2!$B$10)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O33</xm:sqref>
        </x14:conditionalFormatting>
        <x14:conditionalFormatting xmlns:xm="http://schemas.microsoft.com/office/excel/2006/main">
          <x14:cfRule type="expression" priority="81" id="{86C4E654-4A25-4093-A0F3-A55177ECA257}">
            <xm:f>($M$33=Sheet2!$B$10)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79" id="{D49DE547-FFE1-4A25-A94F-047D40748374}">
            <xm:f>($M$34=Sheet2!$B$10)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78" id="{D1651F42-1E64-4E54-9052-A7712D704A84}">
            <xm:f>($M$34=Sheet2!$B$10)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76" id="{8EB578B9-C5ED-4200-95FE-16A19BE3625D}">
            <xm:f>($M$35=Sheet2!$B$10)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75" id="{E7DCA63F-20DF-482A-9849-2E38A6B32D85}">
            <xm:f>($M$35=Sheet2!$B$10)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73" id="{0F89E4D5-904B-488E-866F-55979FDA000E}">
            <xm:f>($M$36=Sheet2!$B$10)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72" id="{EE91AE87-E734-4B54-81D8-987152106214}">
            <xm:f>($M$36=Sheet2!$B$10)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50" id="{2649264E-D9F1-454D-8BD5-A1B32C68833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49" id="{73649822-BB0D-4064-93AB-B53F8C55D34E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48" id="{4E56A12E-E73F-4EFD-B963-D0416DFFBEA1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47" id="{4E974024-65C4-4522-B668-CA13B36E227B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46" id="{36F1E956-F265-4A45-B579-6041ACEB666D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45" id="{B90B6F57-73BA-4A67-91E7-768DAA9550A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44" id="{7C49BF48-744B-446C-B52E-692C838E219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43" id="{B6C9FEF6-745B-4DEF-A39B-A344A570850D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42" id="{F9E6AC29-539E-46D0-8894-F975CBB7AA48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41" id="{7A7C3D04-BE11-427F-A677-77CF4F2FCD2D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40" id="{46B0861C-15C2-4301-ABE7-D1AD0AE484F1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39" id="{06E93184-794B-4FA1-957D-9753883686D0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38" id="{F950D632-08A6-4668-A885-0F3359A27895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37" id="{6F8BB9DA-0534-4882-AFC1-2FB4AB59A89F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36" id="{27A04BBB-EE1F-48E7-A06B-28BEF4F3EFB9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35" id="{EC1A46FE-CBA0-48D5-9A15-BFD24F5B82C2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34" id="{49126E72-764C-43A8-85C8-67FD60DAFEAC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33" id="{A3E9FE7D-1CDE-4FB5-8B91-4EBFF8DCA1D2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32" id="{9A9B1F0C-C0F2-4F2E-8888-34C94FD1A8C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1" id="{86765327-38A3-4AC3-8350-F009AAC2300F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0" id="{E3E391C8-63D1-46E8-9DBF-70856143563B}">
            <xm:f>$D$32=Sheet2!$B$10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H32</xm:sqref>
        </x14:conditionalFormatting>
        <x14:conditionalFormatting xmlns:xm="http://schemas.microsoft.com/office/excel/2006/main">
          <x14:cfRule type="expression" priority="29" id="{74FA98D0-7E75-4DD3-92DE-380E0D34D6D7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" id="{6920FB82-CC0F-4669-999B-32E1D1771240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7" id="{D3C6FF30-CCFB-4283-9060-FC64D35BAAC0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26" id="{3DD9F588-B799-462A-B9D4-788F4D982F4B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25" id="{7132CF57-732B-41B2-B18E-617F088CB39C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24" id="{CAF249CB-17FC-4EAF-9EEA-8C593F532619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3" id="{B21B5BDE-6427-4180-B87C-AC0583EFB364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2" id="{FDB78CBF-5433-4825-8F9D-B2408EC307C3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21" id="{E3C30FF6-AD87-46D9-9E07-AE83DC875AF1}">
            <xm:f>$M$32=Sheet2!$B$10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Q32</xm:sqref>
        </x14:conditionalFormatting>
        <x14:conditionalFormatting xmlns:xm="http://schemas.microsoft.com/office/excel/2006/main">
          <x14:cfRule type="expression" priority="20" id="{A6A74550-54A0-4929-A8AB-7BF98D60A08B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19" id="{A15291CC-CA76-4F1A-9854-ADA1BD327B73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18" id="{428D5236-1EF9-4DAC-92E6-56889028FD86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7" id="{1F388037-56D9-44DC-81C7-9969CF2C1191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6" id="{014E8FDB-0832-4A22-9C58-1C6BBB62EE06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5" id="{94B74483-74BD-4580-9F44-4A2697BBD36F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1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10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" id="{D2001515-6DD1-4A91-A380-834DE97BD6C4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" id="{857766B4-2C5F-4F41-915B-84E8895BA0BB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5" id="{76C0CB14-1E41-4CD8-8C68-4AD1DEF8A6D5}">
            <xm:f>$D$31=Sheet2!$B$10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D31:G31</xm:sqref>
        </x14:conditionalFormatting>
        <x14:conditionalFormatting xmlns:xm="http://schemas.microsoft.com/office/excel/2006/main">
          <x14:cfRule type="expression" priority="4" id="{982130DD-3FB7-4185-A425-F724D3578ED0}">
            <xm:f>$D$31=Sheet2!$B$10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expression" priority="2" id="{9DBA90BC-78B6-4D1F-8AC3-A185FA60C05D}">
            <xm:f>$M$31=Sheet2!$B$10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Q31</xm:sqref>
        </x14:conditionalFormatting>
        <x14:conditionalFormatting xmlns:xm="http://schemas.microsoft.com/office/excel/2006/main">
          <x14:cfRule type="expression" priority="1" id="{9D074385-2EFE-4F12-8CC5-565AF1E7C36E}">
            <xm:f>$M$31=Sheet2!$B$10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M31:P31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D32:D36 M20:M24 M25:N26 M32:M36 M37:N38 D37:E38 D25:E26 D20:D24 D31:E31 M31:N31 M19:N19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</xm:sqref>
        </x14:dataValidation>
        <x14:dataValidation type="list" allowBlank="1" showInputMessage="1" showErrorMessage="1" xr:uid="{00000000-0002-0000-0000-000008000000}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activeCell="G6" sqref="G6"/>
    </sheetView>
  </sheetViews>
  <sheetFormatPr defaultRowHeight="14.5" x14ac:dyDescent="0.35"/>
  <cols>
    <col min="1" max="1" width="15.81640625" customWidth="1"/>
    <col min="8" max="8" width="7.1796875" customWidth="1"/>
    <col min="9" max="9" width="12.7265625" customWidth="1"/>
    <col min="10" max="10" width="14.1796875" customWidth="1"/>
    <col min="11" max="11" width="14" customWidth="1"/>
    <col min="12" max="12" width="15.54296875" customWidth="1"/>
  </cols>
  <sheetData>
    <row r="1" spans="1:12" x14ac:dyDescent="0.35">
      <c r="A1" t="s">
        <v>58</v>
      </c>
      <c r="B1" s="5"/>
      <c r="C1" s="5"/>
    </row>
    <row r="2" spans="1:12" x14ac:dyDescent="0.35">
      <c r="A2" t="s">
        <v>57</v>
      </c>
      <c r="B2" s="5">
        <v>1</v>
      </c>
      <c r="C2" s="5">
        <v>1</v>
      </c>
    </row>
    <row r="3" spans="1:12" x14ac:dyDescent="0.35">
      <c r="A3" s="5" t="s">
        <v>34</v>
      </c>
      <c r="B3" s="5">
        <v>2</v>
      </c>
      <c r="C3" s="5">
        <v>2</v>
      </c>
      <c r="I3" s="33">
        <f>Sheet1!B19</f>
        <v>44835</v>
      </c>
      <c r="J3" s="33">
        <f>Sheet1!K19</f>
        <v>44842</v>
      </c>
      <c r="K3" s="33">
        <f>Sheet1!B31</f>
        <v>44849</v>
      </c>
      <c r="L3" s="33">
        <f>Sheet1!K31</f>
        <v>44856</v>
      </c>
    </row>
    <row r="4" spans="1:12" x14ac:dyDescent="0.35">
      <c r="A4" s="5" t="s">
        <v>35</v>
      </c>
      <c r="B4" s="5">
        <v>3</v>
      </c>
      <c r="C4" s="5">
        <v>3</v>
      </c>
      <c r="I4" s="33">
        <f>Sheet1!B20</f>
        <v>44836</v>
      </c>
      <c r="J4" s="33">
        <f>Sheet1!K20</f>
        <v>44843</v>
      </c>
      <c r="K4" s="33">
        <f>Sheet1!B32</f>
        <v>44850</v>
      </c>
      <c r="L4" s="33">
        <f>Sheet1!K32</f>
        <v>44857</v>
      </c>
    </row>
    <row r="5" spans="1:12" x14ac:dyDescent="0.35">
      <c r="A5" s="5" t="s">
        <v>36</v>
      </c>
      <c r="B5" s="5">
        <v>4</v>
      </c>
      <c r="C5" s="5">
        <v>4</v>
      </c>
      <c r="I5" s="33">
        <f>Sheet1!B21</f>
        <v>44837</v>
      </c>
      <c r="J5" s="33">
        <f>Sheet1!K21</f>
        <v>44844</v>
      </c>
      <c r="K5" s="33">
        <f>Sheet1!B33</f>
        <v>44851</v>
      </c>
      <c r="L5" s="33">
        <f>Sheet1!K33</f>
        <v>44858</v>
      </c>
    </row>
    <row r="6" spans="1:12" x14ac:dyDescent="0.35">
      <c r="A6" s="5" t="s">
        <v>37</v>
      </c>
      <c r="B6" s="5">
        <v>5</v>
      </c>
      <c r="C6" s="5">
        <v>5</v>
      </c>
      <c r="I6" s="33">
        <f>Sheet1!B22</f>
        <v>44838</v>
      </c>
      <c r="J6" s="33">
        <f>Sheet1!K22</f>
        <v>44845</v>
      </c>
      <c r="K6" s="33">
        <f>Sheet1!B34</f>
        <v>44852</v>
      </c>
      <c r="L6" s="33">
        <f>Sheet1!K34</f>
        <v>44859</v>
      </c>
    </row>
    <row r="7" spans="1:12" x14ac:dyDescent="0.35">
      <c r="A7" s="5"/>
      <c r="B7" s="5">
        <v>6</v>
      </c>
      <c r="C7" s="5">
        <v>6</v>
      </c>
      <c r="I7" s="33">
        <f>Sheet1!B23</f>
        <v>44839</v>
      </c>
      <c r="J7" s="33">
        <f>Sheet1!K23</f>
        <v>44846</v>
      </c>
      <c r="K7" s="33">
        <f>Sheet1!B35</f>
        <v>44853</v>
      </c>
      <c r="L7" s="33">
        <f>Sheet1!K35</f>
        <v>44860</v>
      </c>
    </row>
    <row r="8" spans="1:12" x14ac:dyDescent="0.35">
      <c r="A8" s="5"/>
      <c r="B8" s="5">
        <v>7</v>
      </c>
      <c r="C8" s="5">
        <v>7</v>
      </c>
      <c r="I8" s="33">
        <f>Sheet1!B24</f>
        <v>44840</v>
      </c>
      <c r="J8" s="33">
        <f>Sheet1!K24</f>
        <v>44847</v>
      </c>
      <c r="K8" s="33">
        <f>Sheet1!B36</f>
        <v>44854</v>
      </c>
      <c r="L8" s="33">
        <f>Sheet1!K36</f>
        <v>44861</v>
      </c>
    </row>
    <row r="9" spans="1:12" x14ac:dyDescent="0.35">
      <c r="A9" s="5"/>
      <c r="B9" s="5">
        <v>8</v>
      </c>
      <c r="C9" s="5">
        <v>8</v>
      </c>
      <c r="I9" s="33"/>
    </row>
    <row r="10" spans="1:12" x14ac:dyDescent="0.35">
      <c r="A10" s="5"/>
      <c r="B10" s="5" t="s">
        <v>40</v>
      </c>
      <c r="C10" s="5">
        <v>9</v>
      </c>
    </row>
    <row r="11" spans="1:12" x14ac:dyDescent="0.35">
      <c r="A11" s="5"/>
      <c r="B11" s="5"/>
      <c r="C11" s="5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Sheet1!$D$33=$B$10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I15" sqref="I15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2023-05-30T06:05:01Z</dcterms:modified>
</cp:coreProperties>
</file>