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8_{5FA26D2E-08EC-47CB-BD12-E5FBAD99E422}" xr6:coauthVersionLast="47" xr6:coauthVersionMax="47" xr10:uidLastSave="{00000000-0000-0000-0000-000000000000}"/>
  <bookViews>
    <workbookView xWindow="-110" yWindow="-110" windowWidth="19420" windowHeight="1042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_xlnm.Print_Area" localSheetId="3">Sheet4!$A$1:$B$28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A52" i="1" l="1"/>
  <c r="P3" i="1" l="1"/>
  <c r="M29" i="1" l="1"/>
  <c r="M43" i="1"/>
  <c r="D43" i="1"/>
  <c r="D29" i="1"/>
  <c r="H33" i="1" l="1"/>
  <c r="H20" i="1"/>
  <c r="Q21" i="1"/>
  <c r="Q19" i="1"/>
  <c r="H28" i="1"/>
  <c r="H22" i="1"/>
  <c r="H21" i="1"/>
  <c r="Q33" i="1" l="1"/>
  <c r="H19" i="1"/>
  <c r="I3" i="2"/>
  <c r="B20" i="1"/>
  <c r="B21" i="1" s="1"/>
  <c r="B22" i="1" s="1"/>
  <c r="B23" i="1" s="1"/>
  <c r="B24" i="1" s="1"/>
  <c r="I4" i="2" l="1"/>
  <c r="P5" i="1" l="1"/>
  <c r="Q43" i="1" l="1"/>
  <c r="H43" i="1"/>
  <c r="Q29" i="1"/>
  <c r="H29" i="1"/>
  <c r="L47" i="1" l="1"/>
  <c r="A45" i="1"/>
  <c r="A46" i="1"/>
  <c r="I45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<sst xmlns="http://schemas.openxmlformats.org/spreadsheetml/2006/main" count="143" uniqueCount="85">
  <si>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</si>
  <si>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</si>
  <si>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</si>
  <si>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</si>
  <si>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</si>
  <si>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</si>
  <si>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</si>
  <si>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</si>
  <si>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</si>
  <si>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</si>
  <si>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</si>
  <si>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</si>
  <si>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</si>
  <si>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</si>
  <si>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</si>
  <si>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</si>
  <si>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</si>
  <si>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</si>
  <si>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</si>
  <si>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</si>
  <si>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</si>
  <si>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</si>
  <si>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</si>
  <si>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</si>
  <si>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</si>
  <si>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</si>
  <si>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</si>
  <si>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</si>
  <si>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</si>
  <si>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</si>
  <si>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</si>
  <si>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</si>
  <si>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</si>
  <si>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</si>
  <si>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</si>
  <si>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</si>
  <si>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</si>
  <si>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</si>
  <si>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</si>
  <si>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</si>
  <si>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</si>
  <si>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</si>
  <si>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</si>
  <si>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</si>
  <si>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</si>
  <si>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</si>
  <si>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</si>
  <si>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</si>
  <si>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</si>
  <si>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</si>
  <si>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</si>
  <si>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</si>
  <si>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</si>
  <si>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</si>
  <si>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</si>
  <si>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</si>
  <si>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</si>
  <si>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</si>
  <si>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</si>
  <si>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</si>
  <si>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</si>
  <si>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</si>
  <si>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</si>
  <si>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</si>
  <si>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</si>
  <si>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</si>
  <si>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</si>
  <si>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</si>
  <si>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</si>
  <si>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</si>
  <si>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</si>
  <si>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</si>
  <si>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</si>
  <si>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پاه‌ى كارگێرى پێسپێردراو</t>
  </si>
  <si>
    <t>پ.ى.د. هیرۆ محمد اسماعیل</t>
  </si>
  <si>
    <t>د. هیرۆ محمد اسماعیل</t>
  </si>
  <si>
    <t>كه‌مبونه‌وه‌ بۆ  2 كاتژمێر (ليزنةى ترقيه)</t>
  </si>
  <si>
    <t>لیژنەی ترقیات</t>
  </si>
  <si>
    <t>سالى: 2021</t>
  </si>
  <si>
    <t xml:space="preserve"> </t>
  </si>
  <si>
    <t>ماستەر:</t>
  </si>
  <si>
    <t>P. Human Histology</t>
  </si>
  <si>
    <t>Human Histology</t>
  </si>
  <si>
    <t>ئەژین صابر (کۆلیژی زانست)</t>
  </si>
  <si>
    <t xml:space="preserve"> هەریم عولا خدر  (کۆلیژی زانست)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</si>
</sst>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3"/>
      <color theme="1"/>
      <name val="Times New Roman"/>
      <family val="1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4" fillId="0" borderId="0" xfId="0" applyFont="1"/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0" xfId="0" applyFont="1" applyAlignment="1"/>
    <xf numFmtId="0" fontId="14" fillId="0" borderId="0" xfId="0" applyNumberFormat="1" applyFont="1" applyAlignment="1"/>
    <xf numFmtId="0" fontId="13" fillId="0" borderId="12" xfId="0" applyFont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Protection="1"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28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3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102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10</xdr:col>
      <xdr:colOff>12700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A7" zoomScaleNormal="100" zoomScaleSheetLayoutView="100" zoomScalePageLayoutView="90" workbookViewId="0">
      <selection activeCell="AA42" sqref="AA42"/>
    </sheetView>
  </sheetViews>
  <sheetFormatPr defaultColWidth="6.453125" defaultRowHeight="15.5"/>
  <cols>
    <col min="1" max="1" width="8.7265625" style="1" customWidth="1"/>
    <col min="2" max="4" width="5.453125" style="1" customWidth="1"/>
    <col min="5" max="5" width="9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2.542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6" style="1" customWidth="1"/>
    <col min="17" max="17" width="7" style="1" customWidth="1"/>
    <col min="18" max="18" width="10" style="1" customWidth="1"/>
    <col min="19" max="16384" width="6.453125" style="1"/>
  </cols>
  <sheetData>
    <row r="1" spans="1:35" ht="18.75" customHeight="1">
      <c r="A1" s="124" t="s">
        <v>0</v>
      </c>
      <c r="B1" s="124"/>
      <c r="C1" s="124"/>
      <c r="D1" s="124"/>
      <c r="E1" s="124"/>
      <c r="F1" s="124"/>
      <c r="G1" s="12"/>
      <c r="H1" s="12"/>
      <c r="I1" s="12"/>
      <c r="J1" s="12"/>
      <c r="K1" s="13"/>
      <c r="L1" s="12"/>
      <c r="M1" s="125" t="s">
        <v>2</v>
      </c>
      <c r="N1" s="125"/>
      <c r="O1" s="125"/>
      <c r="P1" s="125"/>
      <c r="Q1" s="125"/>
    </row>
    <row r="2" spans="1:35" ht="14.25" customHeight="1">
      <c r="A2" s="124" t="s">
        <v>1</v>
      </c>
      <c r="B2" s="124"/>
      <c r="C2" s="124"/>
      <c r="D2" s="124"/>
      <c r="E2" s="124"/>
      <c r="F2" s="124"/>
      <c r="G2" s="12"/>
      <c r="H2" s="12"/>
      <c r="I2" s="12"/>
      <c r="J2" s="12"/>
      <c r="K2" s="13"/>
      <c r="L2" s="14"/>
      <c r="M2" s="130" t="s">
        <v>78</v>
      </c>
      <c r="N2" s="130"/>
      <c r="O2" s="134" t="s">
        <v>21</v>
      </c>
      <c r="P2" s="134"/>
      <c r="Q2" s="74">
        <v>12</v>
      </c>
    </row>
    <row r="3" spans="1:35" ht="14.25" customHeight="1">
      <c r="A3" s="124" t="s">
        <v>61</v>
      </c>
      <c r="B3" s="124"/>
      <c r="C3" s="124"/>
      <c r="D3" s="124"/>
      <c r="E3" s="124"/>
      <c r="F3" s="124"/>
      <c r="G3" s="12"/>
      <c r="H3" s="12"/>
      <c r="I3" s="12"/>
      <c r="J3" s="12"/>
      <c r="K3" s="13"/>
      <c r="L3" s="14"/>
      <c r="M3" s="124" t="s">
        <v>3</v>
      </c>
      <c r="N3" s="124"/>
      <c r="O3" s="124"/>
      <c r="P3" s="16">
        <f>IF(C5=Sheet2!A3,12,IF(C5=Sheet2!A4,10,IF(C5=Sheet2!A5,8,IF(C5=Sheet2!A2,14,IF(C5=Sheet2!A1,16,6)))))</f>
        <v>8</v>
      </c>
      <c r="Q3" s="15"/>
    </row>
    <row r="4" spans="1:35" ht="14.25" customHeight="1">
      <c r="A4" s="129" t="s">
        <v>38</v>
      </c>
      <c r="B4" s="129"/>
      <c r="C4" s="130" t="s">
        <v>74</v>
      </c>
      <c r="D4" s="130"/>
      <c r="E4" s="130"/>
      <c r="F4" s="130"/>
      <c r="G4" s="12"/>
      <c r="H4" s="12"/>
      <c r="I4" s="12"/>
      <c r="J4" s="12"/>
      <c r="K4" s="13"/>
      <c r="L4" s="14"/>
      <c r="M4" s="124" t="s">
        <v>4</v>
      </c>
      <c r="N4" s="124"/>
      <c r="O4" s="124"/>
      <c r="P4" s="17">
        <v>2</v>
      </c>
      <c r="Q4" s="15" t="s">
        <v>77</v>
      </c>
    </row>
    <row r="5" spans="1:35" ht="16.5" customHeight="1" thickBot="1">
      <c r="A5" s="131" t="s">
        <v>39</v>
      </c>
      <c r="B5" s="131"/>
      <c r="C5" s="132" t="s">
        <v>36</v>
      </c>
      <c r="D5" s="132"/>
      <c r="E5" s="132"/>
      <c r="F5" s="132"/>
      <c r="G5" s="12"/>
      <c r="H5" s="12"/>
      <c r="I5" s="12"/>
      <c r="J5" s="12"/>
      <c r="K5" s="13"/>
      <c r="L5" s="14"/>
      <c r="M5" s="124" t="s">
        <v>5</v>
      </c>
      <c r="N5" s="124"/>
      <c r="O5" s="124"/>
      <c r="P5" s="18">
        <f>IF(P3-P4&gt;=0, P3-P4,0)</f>
        <v>6</v>
      </c>
      <c r="Q5" s="15"/>
      <c r="S5" s="133"/>
      <c r="T5" s="133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5" ht="16.5" thickTop="1" thickBot="1">
      <c r="A6" s="33"/>
      <c r="B6" s="126" t="s">
        <v>22</v>
      </c>
      <c r="C6" s="127"/>
      <c r="D6" s="126" t="s">
        <v>23</v>
      </c>
      <c r="E6" s="127"/>
      <c r="F6" s="126" t="s">
        <v>24</v>
      </c>
      <c r="G6" s="127"/>
      <c r="H6" s="126" t="s">
        <v>25</v>
      </c>
      <c r="I6" s="127"/>
      <c r="J6" s="126" t="s">
        <v>26</v>
      </c>
      <c r="K6" s="127"/>
      <c r="L6" s="126" t="s">
        <v>27</v>
      </c>
      <c r="M6" s="127"/>
      <c r="N6" s="126" t="s">
        <v>28</v>
      </c>
      <c r="O6" s="127"/>
      <c r="P6" s="128" t="s">
        <v>29</v>
      </c>
      <c r="Q6" s="128"/>
      <c r="R6" s="51" t="s">
        <v>59</v>
      </c>
      <c r="S6" s="119"/>
      <c r="T6" s="119"/>
      <c r="U6" s="119"/>
      <c r="V6" s="11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35" ht="16" thickTop="1">
      <c r="A7" s="32" t="s">
        <v>54</v>
      </c>
      <c r="B7" s="113"/>
      <c r="C7" s="114"/>
      <c r="D7" s="115"/>
      <c r="E7" s="114"/>
      <c r="F7" s="38"/>
      <c r="G7" s="39"/>
      <c r="H7" s="38"/>
      <c r="I7" s="39"/>
      <c r="J7" s="38"/>
      <c r="K7" s="39"/>
      <c r="L7" s="38"/>
      <c r="M7" s="39"/>
      <c r="N7" s="38"/>
      <c r="O7" s="39"/>
      <c r="P7" s="135"/>
      <c r="Q7" s="114"/>
      <c r="R7" s="50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6.5">
      <c r="A8" s="32" t="s">
        <v>6</v>
      </c>
      <c r="B8" s="81" t="s">
        <v>81</v>
      </c>
      <c r="C8" s="82"/>
      <c r="D8" s="82"/>
      <c r="E8" s="83"/>
      <c r="F8" s="81" t="s">
        <v>81</v>
      </c>
      <c r="G8" s="82"/>
      <c r="H8" s="82"/>
      <c r="I8" s="83"/>
      <c r="J8" s="84"/>
      <c r="K8" s="85"/>
      <c r="L8" s="81" t="s">
        <v>81</v>
      </c>
      <c r="M8" s="82"/>
      <c r="N8" s="82"/>
      <c r="O8" s="83"/>
      <c r="P8" s="136"/>
      <c r="Q8" s="136"/>
      <c r="R8" s="52"/>
      <c r="S8" s="119"/>
      <c r="T8" s="119"/>
      <c r="U8" s="119"/>
      <c r="V8" s="11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</row>
    <row r="9" spans="1:35" ht="16.5">
      <c r="A9" s="63" t="s">
        <v>7</v>
      </c>
      <c r="B9" s="136" t="s">
        <v>79</v>
      </c>
      <c r="C9" s="136"/>
      <c r="D9" s="136"/>
      <c r="E9" s="136"/>
      <c r="F9" s="136"/>
      <c r="G9" s="136"/>
      <c r="H9" s="136"/>
      <c r="I9" s="136"/>
      <c r="J9" s="93"/>
      <c r="K9" s="93"/>
      <c r="L9" s="93"/>
      <c r="M9" s="94"/>
      <c r="N9" s="137"/>
      <c r="O9" s="93"/>
      <c r="P9" s="93"/>
      <c r="Q9" s="93"/>
      <c r="R9" s="62"/>
      <c r="S9" s="119"/>
      <c r="T9" s="119"/>
      <c r="U9" s="119"/>
      <c r="V9" s="11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</row>
    <row r="10" spans="1:35" ht="16.5">
      <c r="A10" s="63" t="s">
        <v>8</v>
      </c>
      <c r="B10" s="81" t="s">
        <v>82</v>
      </c>
      <c r="C10" s="82"/>
      <c r="D10" s="82"/>
      <c r="E10" s="83"/>
      <c r="F10" s="97"/>
      <c r="G10" s="98"/>
      <c r="H10" s="98"/>
      <c r="I10" s="99"/>
      <c r="J10" s="75"/>
      <c r="K10" s="76"/>
      <c r="L10" s="95"/>
      <c r="M10" s="95"/>
      <c r="N10" s="95"/>
      <c r="O10" s="95"/>
      <c r="P10" s="95"/>
      <c r="Q10" s="96"/>
      <c r="R10" s="49"/>
      <c r="S10" s="119"/>
      <c r="T10" s="119"/>
      <c r="U10" s="119"/>
      <c r="V10" s="11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</row>
    <row r="11" spans="1:35" ht="16.5">
      <c r="A11" s="19" t="s">
        <v>9</v>
      </c>
      <c r="B11" s="97"/>
      <c r="C11" s="98"/>
      <c r="D11" s="98"/>
      <c r="E11" s="99"/>
      <c r="F11" s="136"/>
      <c r="G11" s="136"/>
      <c r="H11" s="137"/>
      <c r="I11" s="93"/>
      <c r="J11" s="93"/>
      <c r="K11" s="94"/>
      <c r="L11" s="93"/>
      <c r="M11" s="94"/>
      <c r="N11" s="95"/>
      <c r="O11" s="95"/>
      <c r="P11" s="95"/>
      <c r="Q11" s="96"/>
      <c r="R11" s="49"/>
    </row>
    <row r="12" spans="1:35" ht="16" thickBot="1">
      <c r="A12" s="20" t="s">
        <v>10</v>
      </c>
      <c r="B12" s="147"/>
      <c r="C12" s="117"/>
      <c r="D12" s="117"/>
      <c r="E12" s="117"/>
      <c r="F12" s="117"/>
      <c r="G12" s="118"/>
      <c r="H12" s="147"/>
      <c r="I12" s="117"/>
      <c r="J12" s="117"/>
      <c r="K12" s="117"/>
      <c r="L12" s="117"/>
      <c r="M12" s="118"/>
      <c r="N12" s="116"/>
      <c r="O12" s="117"/>
      <c r="P12" s="117"/>
      <c r="Q12" s="117"/>
      <c r="R12" s="118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 thickBot="1">
      <c r="A14" s="144" t="s">
        <v>50</v>
      </c>
      <c r="B14" s="145"/>
      <c r="C14" s="146"/>
      <c r="D14" s="86" t="s">
        <v>51</v>
      </c>
      <c r="E14" s="87"/>
      <c r="F14" s="86" t="s">
        <v>83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35" ht="16.5" thickTop="1" thickBot="1">
      <c r="A15" s="68"/>
      <c r="B15" s="69"/>
      <c r="C15" s="70"/>
      <c r="D15" s="86" t="s">
        <v>80</v>
      </c>
      <c r="E15" s="87"/>
      <c r="F15" s="86" t="s">
        <v>84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5" thickTop="1" thickBot="1">
      <c r="A17" s="77" t="s">
        <v>11</v>
      </c>
      <c r="B17" s="78"/>
      <c r="C17" s="79"/>
      <c r="D17" s="79"/>
      <c r="E17" s="79"/>
      <c r="F17" s="79"/>
      <c r="G17" s="79"/>
      <c r="H17" s="80"/>
      <c r="I17" s="21"/>
      <c r="J17" s="120" t="s">
        <v>12</v>
      </c>
      <c r="K17" s="121"/>
      <c r="L17" s="122"/>
      <c r="M17" s="122"/>
      <c r="N17" s="122"/>
      <c r="O17" s="122"/>
      <c r="P17" s="122"/>
      <c r="Q17" s="123"/>
    </row>
    <row r="18" spans="1:24" s="46" customFormat="1" ht="39.5" thickTop="1">
      <c r="A18" s="47" t="s">
        <v>13</v>
      </c>
      <c r="B18" s="102" t="s">
        <v>14</v>
      </c>
      <c r="C18" s="103"/>
      <c r="D18" s="110" t="s">
        <v>41</v>
      </c>
      <c r="E18" s="111"/>
      <c r="F18" s="112" t="s">
        <v>42</v>
      </c>
      <c r="G18" s="111"/>
      <c r="H18" s="44" t="s">
        <v>52</v>
      </c>
      <c r="I18" s="21"/>
      <c r="J18" s="47" t="s">
        <v>13</v>
      </c>
      <c r="K18" s="102" t="s">
        <v>14</v>
      </c>
      <c r="L18" s="103"/>
      <c r="M18" s="110" t="s">
        <v>41</v>
      </c>
      <c r="N18" s="111"/>
      <c r="O18" s="112" t="s">
        <v>42</v>
      </c>
      <c r="P18" s="111"/>
      <c r="Q18" s="44" t="s">
        <v>52</v>
      </c>
      <c r="W18" s="48"/>
      <c r="X18" s="48"/>
    </row>
    <row r="19" spans="1:24">
      <c r="A19" s="22" t="s">
        <v>53</v>
      </c>
      <c r="B19" s="100">
        <v>44528</v>
      </c>
      <c r="C19" s="101"/>
      <c r="D19" s="108"/>
      <c r="E19" s="105"/>
      <c r="F19" s="104"/>
      <c r="G19" s="105"/>
      <c r="H19" s="40" t="str">
        <f>IF(D19=Sheet2!B10,"",IF((D19+F19)&lt;&gt;0,(D19+F19), ""))</f>
        <v/>
      </c>
      <c r="I19" s="21"/>
      <c r="J19" s="22" t="s">
        <v>53</v>
      </c>
      <c r="K19" s="100">
        <f>B24+2</f>
        <v>44535</v>
      </c>
      <c r="L19" s="101"/>
      <c r="M19" s="73"/>
      <c r="N19" s="72"/>
      <c r="O19" s="71"/>
      <c r="P19" s="72"/>
      <c r="Q19" s="40" t="str">
        <f>IF(M19=Sheet2!B10,"",IF((M19+O19)&lt;&gt;0,(M19+O19), ""))</f>
        <v/>
      </c>
      <c r="X19" s="35"/>
    </row>
    <row r="20" spans="1:24" ht="14.25" customHeight="1">
      <c r="A20" s="22" t="s">
        <v>6</v>
      </c>
      <c r="B20" s="100">
        <f t="shared" ref="B20:B24" si="0">B19+1</f>
        <v>44529</v>
      </c>
      <c r="C20" s="101"/>
      <c r="D20" s="90"/>
      <c r="E20" s="91"/>
      <c r="F20" s="92">
        <v>6</v>
      </c>
      <c r="G20" s="91"/>
      <c r="H20" s="40">
        <f>IF(D20=Sheet2!B10,"",IF((D20+F20)&lt;&gt;0,(D20+F20), ""))</f>
        <v>6</v>
      </c>
      <c r="I20" s="21"/>
      <c r="J20" s="22" t="s">
        <v>6</v>
      </c>
      <c r="K20" s="100">
        <f>K19+1</f>
        <v>44536</v>
      </c>
      <c r="L20" s="107"/>
      <c r="M20" s="106"/>
      <c r="N20" s="106"/>
      <c r="O20" s="106">
        <v>6</v>
      </c>
      <c r="P20" s="106"/>
      <c r="Q20" s="40">
        <v>6</v>
      </c>
    </row>
    <row r="21" spans="1:24" ht="14.25" customHeight="1">
      <c r="A21" s="22" t="s">
        <v>7</v>
      </c>
      <c r="B21" s="100">
        <f>B20+1</f>
        <v>44530</v>
      </c>
      <c r="C21" s="101"/>
      <c r="D21" s="90"/>
      <c r="E21" s="91"/>
      <c r="F21" s="92"/>
      <c r="G21" s="91"/>
      <c r="H21" s="40" t="str">
        <f>IF(D21=Sheet2!B10,"",IF((D21+F21)&lt;&gt;0,(D21+F21), ""))</f>
        <v/>
      </c>
      <c r="I21" s="21"/>
      <c r="J21" s="22" t="s">
        <v>7</v>
      </c>
      <c r="K21" s="100">
        <f>K20+1</f>
        <v>44537</v>
      </c>
      <c r="L21" s="107"/>
      <c r="M21" s="106"/>
      <c r="N21" s="106"/>
      <c r="O21" s="106"/>
      <c r="P21" s="106"/>
      <c r="Q21" s="40" t="str">
        <f>IF(M21=Sheet2!B10,"",IF((M21+O21)&lt;&gt;0,(M21+O21), ""))</f>
        <v/>
      </c>
    </row>
    <row r="22" spans="1:24" ht="14.25" customHeight="1">
      <c r="A22" s="22" t="s">
        <v>8</v>
      </c>
      <c r="B22" s="100">
        <f t="shared" si="0"/>
        <v>44531</v>
      </c>
      <c r="C22" s="101"/>
      <c r="D22" s="90">
        <v>2</v>
      </c>
      <c r="E22" s="91"/>
      <c r="F22" s="92"/>
      <c r="G22" s="91"/>
      <c r="H22" s="40">
        <f>IF(D22=Sheet2!B10,"",IF((D22+F22)&lt;&gt;0,(D22+F22), ""))</f>
        <v>2</v>
      </c>
      <c r="I22" s="21"/>
      <c r="J22" s="22" t="s">
        <v>8</v>
      </c>
      <c r="K22" s="100">
        <f t="shared" ref="K22:K24" si="1">K21+1</f>
        <v>44538</v>
      </c>
      <c r="L22" s="107"/>
      <c r="M22" s="92">
        <v>2</v>
      </c>
      <c r="N22" s="91"/>
      <c r="O22" s="92"/>
      <c r="P22" s="91"/>
      <c r="Q22" s="40">
        <v>4</v>
      </c>
    </row>
    <row r="23" spans="1:24" ht="14.25" customHeight="1">
      <c r="A23" s="22" t="s">
        <v>9</v>
      </c>
      <c r="B23" s="100">
        <f t="shared" si="0"/>
        <v>44532</v>
      </c>
      <c r="C23" s="101"/>
      <c r="D23" s="90"/>
      <c r="E23" s="91"/>
      <c r="F23" s="92"/>
      <c r="G23" s="91"/>
      <c r="H23" s="40">
        <v>2</v>
      </c>
      <c r="I23" s="21"/>
      <c r="J23" s="22" t="s">
        <v>9</v>
      </c>
      <c r="K23" s="100">
        <f t="shared" si="1"/>
        <v>44539</v>
      </c>
      <c r="L23" s="101"/>
      <c r="M23" s="90"/>
      <c r="N23" s="91"/>
      <c r="O23" s="92"/>
      <c r="P23" s="91"/>
      <c r="Q23" s="40">
        <v>2</v>
      </c>
    </row>
    <row r="24" spans="1:24" ht="14.25" customHeight="1">
      <c r="A24" s="22" t="s">
        <v>10</v>
      </c>
      <c r="B24" s="100">
        <f t="shared" si="0"/>
        <v>44533</v>
      </c>
      <c r="C24" s="101"/>
      <c r="D24" s="90"/>
      <c r="E24" s="91"/>
      <c r="F24" s="92"/>
      <c r="G24" s="91"/>
      <c r="H24" s="40"/>
      <c r="I24" s="21"/>
      <c r="J24" s="22" t="s">
        <v>10</v>
      </c>
      <c r="K24" s="100">
        <f t="shared" si="1"/>
        <v>44540</v>
      </c>
      <c r="L24" s="101"/>
      <c r="M24" s="108"/>
      <c r="N24" s="105"/>
      <c r="O24" s="104"/>
      <c r="P24" s="105"/>
      <c r="Q24" s="40"/>
    </row>
    <row r="25" spans="1:24" ht="23.25" customHeight="1">
      <c r="A25" s="23" t="s">
        <v>18</v>
      </c>
      <c r="B25" s="100"/>
      <c r="C25" s="101"/>
      <c r="D25" s="90"/>
      <c r="E25" s="91"/>
      <c r="F25" s="92"/>
      <c r="G25" s="91"/>
      <c r="H25" s="40">
        <v>2</v>
      </c>
      <c r="I25" s="21"/>
      <c r="J25" s="23" t="s">
        <v>18</v>
      </c>
      <c r="K25" s="100"/>
      <c r="L25" s="101"/>
      <c r="M25" s="108"/>
      <c r="N25" s="105"/>
      <c r="O25" s="104"/>
      <c r="P25" s="105"/>
      <c r="Q25" s="40">
        <v>2</v>
      </c>
    </row>
    <row r="26" spans="1:24">
      <c r="A26" s="42" t="s">
        <v>57</v>
      </c>
      <c r="B26" s="100"/>
      <c r="C26" s="101"/>
      <c r="D26" s="90"/>
      <c r="E26" s="91"/>
      <c r="F26" s="92"/>
      <c r="G26" s="91"/>
      <c r="H26" s="40"/>
      <c r="I26" s="21"/>
      <c r="J26" s="42" t="s">
        <v>57</v>
      </c>
      <c r="K26" s="100"/>
      <c r="L26" s="101"/>
      <c r="M26" s="90"/>
      <c r="N26" s="91"/>
      <c r="O26" s="104"/>
      <c r="P26" s="105"/>
      <c r="Q26" s="40"/>
    </row>
    <row r="27" spans="1:24">
      <c r="A27" s="42" t="s">
        <v>58</v>
      </c>
      <c r="B27" s="100"/>
      <c r="C27" s="101"/>
      <c r="D27" s="90"/>
      <c r="E27" s="91"/>
      <c r="F27" s="92"/>
      <c r="G27" s="91"/>
      <c r="H27" s="40"/>
      <c r="I27" s="21"/>
      <c r="J27" s="42" t="s">
        <v>58</v>
      </c>
      <c r="K27" s="100"/>
      <c r="L27" s="101"/>
      <c r="M27" s="108"/>
      <c r="N27" s="105"/>
      <c r="O27" s="104"/>
      <c r="P27" s="105"/>
      <c r="Q27" s="40"/>
    </row>
    <row r="28" spans="1:24" ht="26.25" customHeight="1">
      <c r="A28" s="23" t="s">
        <v>19</v>
      </c>
      <c r="B28" s="100"/>
      <c r="C28" s="101"/>
      <c r="D28" s="90"/>
      <c r="E28" s="91"/>
      <c r="F28" s="92">
        <v>5</v>
      </c>
      <c r="G28" s="91"/>
      <c r="H28" s="40">
        <f>IF(D28=Sheet2!B10,"",IF((D28+F28)&lt;&gt;0,(D28+F28), ""))</f>
        <v>5</v>
      </c>
      <c r="I28" s="21"/>
      <c r="J28" s="23" t="s">
        <v>19</v>
      </c>
      <c r="K28" s="100"/>
      <c r="L28" s="101"/>
      <c r="M28" s="108"/>
      <c r="N28" s="105"/>
      <c r="O28" s="104">
        <v>5</v>
      </c>
      <c r="P28" s="105"/>
      <c r="Q28" s="40">
        <v>5</v>
      </c>
    </row>
    <row r="29" spans="1:24" ht="16" thickBot="1">
      <c r="A29" s="153" t="s">
        <v>15</v>
      </c>
      <c r="B29" s="151"/>
      <c r="C29" s="154"/>
      <c r="D29" s="141" t="str">
        <f>"="&amp;"1x"&amp;IF(SUM(D19:D24,F19:F28,D25,D28)&lt;&gt;0,SUM(D19:D24,F19:F28,D25,D28),0)&amp;"+"&amp;"2x"&amp;IF(AND(D26&lt;&gt;0,D26&lt;&gt;Sheet2!B10),D26,0) &amp; "+"&amp; "3x" &amp; IF(AND(D27&lt;&gt;0,D27&lt;&gt;Sheet2!B10),D27,0)</f>
        <v>=1x13+2x0+3x0</v>
      </c>
      <c r="E29" s="142"/>
      <c r="F29" s="142"/>
      <c r="G29" s="143"/>
      <c r="H29" s="41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13</v>
      </c>
      <c r="I29" s="21"/>
      <c r="J29" s="150" t="s">
        <v>15</v>
      </c>
      <c r="K29" s="151"/>
      <c r="L29" s="152"/>
      <c r="M29" s="141" t="str">
        <f>"="&amp;"1x"&amp;IF(SUM(M19:M24,O19:O28,M25,M28)&lt;&gt;0,SUM(M19:M24,O19:O28,M25,M28),0)&amp;"+"&amp;"2x"&amp;IF(AND(M26&lt;&gt;0,M26&lt;&gt;Sheet2!B10),M26,0) &amp; "+"&amp; "3x" &amp; IF(AND(M27&lt;&gt;0,M27&lt;&gt;Sheet2!B10),M27,0)</f>
        <v>=1x13+2x0+3x0</v>
      </c>
      <c r="N29" s="142"/>
      <c r="O29" s="142"/>
      <c r="P29" s="143"/>
      <c r="Q29" s="41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13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6.5" thickTop="1" thickBot="1">
      <c r="A31" s="65" t="s">
        <v>16</v>
      </c>
      <c r="B31" s="66"/>
      <c r="C31" s="66"/>
      <c r="D31" s="66"/>
      <c r="E31" s="66"/>
      <c r="F31" s="66"/>
      <c r="G31" s="66"/>
      <c r="H31" s="67"/>
      <c r="I31" s="21"/>
      <c r="J31" s="138" t="s">
        <v>17</v>
      </c>
      <c r="K31" s="139"/>
      <c r="L31" s="139"/>
      <c r="M31" s="139"/>
      <c r="N31" s="139"/>
      <c r="O31" s="139"/>
      <c r="P31" s="139"/>
      <c r="Q31" s="140"/>
    </row>
    <row r="32" spans="1:24" s="46" customFormat="1" ht="39.5" thickTop="1">
      <c r="A32" s="43" t="s">
        <v>13</v>
      </c>
      <c r="B32" s="163" t="s">
        <v>14</v>
      </c>
      <c r="C32" s="164"/>
      <c r="D32" s="110" t="s">
        <v>41</v>
      </c>
      <c r="E32" s="111"/>
      <c r="F32" s="112" t="s">
        <v>42</v>
      </c>
      <c r="G32" s="111"/>
      <c r="H32" s="44" t="s">
        <v>52</v>
      </c>
      <c r="I32" s="45"/>
      <c r="J32" s="43" t="s">
        <v>13</v>
      </c>
      <c r="K32" s="163" t="s">
        <v>14</v>
      </c>
      <c r="L32" s="164"/>
      <c r="M32" s="110" t="s">
        <v>41</v>
      </c>
      <c r="N32" s="111"/>
      <c r="O32" s="112" t="s">
        <v>42</v>
      </c>
      <c r="P32" s="111"/>
      <c r="Q32" s="44" t="s">
        <v>52</v>
      </c>
    </row>
    <row r="33" spans="1:17">
      <c r="A33" s="22" t="s">
        <v>53</v>
      </c>
      <c r="B33" s="148">
        <f>K24+2</f>
        <v>44542</v>
      </c>
      <c r="C33" s="149"/>
      <c r="D33" s="108"/>
      <c r="E33" s="105"/>
      <c r="F33" s="104"/>
      <c r="G33" s="105"/>
      <c r="H33" s="40" t="str">
        <f>IF(D33=Sheet2!B10,"",IF((D33+F33)&lt;&gt;0,(D33+F33), ""))</f>
        <v/>
      </c>
      <c r="I33" s="24"/>
      <c r="J33" s="22" t="s">
        <v>53</v>
      </c>
      <c r="K33" s="148">
        <f>B38+2</f>
        <v>44549</v>
      </c>
      <c r="L33" s="149"/>
      <c r="M33" s="108"/>
      <c r="N33" s="105"/>
      <c r="O33" s="104"/>
      <c r="P33" s="105"/>
      <c r="Q33" s="40" t="str">
        <f>IF(M33=Sheet2!B10,"",IF((M33+O33)&lt;&gt;0,(M33+O33), ""))</f>
        <v/>
      </c>
    </row>
    <row r="34" spans="1:17" ht="15" customHeight="1">
      <c r="A34" s="22" t="s">
        <v>6</v>
      </c>
      <c r="B34" s="148">
        <f>B33+1</f>
        <v>44543</v>
      </c>
      <c r="C34" s="149"/>
      <c r="D34" s="90"/>
      <c r="E34" s="91"/>
      <c r="F34" s="92"/>
      <c r="G34" s="91"/>
      <c r="H34" s="40"/>
      <c r="I34" s="21"/>
      <c r="J34" s="22" t="s">
        <v>6</v>
      </c>
      <c r="K34" s="148">
        <f>K33+1</f>
        <v>44550</v>
      </c>
      <c r="L34" s="149"/>
      <c r="M34" s="90"/>
      <c r="N34" s="91"/>
      <c r="O34" s="92"/>
      <c r="P34" s="91"/>
      <c r="Q34" s="40"/>
    </row>
    <row r="35" spans="1:17" ht="15" customHeight="1">
      <c r="A35" s="22" t="s">
        <v>7</v>
      </c>
      <c r="B35" s="148">
        <f t="shared" ref="B35:B38" si="2">B34+1</f>
        <v>44544</v>
      </c>
      <c r="C35" s="149"/>
      <c r="D35" s="90"/>
      <c r="E35" s="91"/>
      <c r="F35" s="92"/>
      <c r="G35" s="91"/>
      <c r="H35" s="40"/>
      <c r="I35" s="21"/>
      <c r="J35" s="22" t="s">
        <v>7</v>
      </c>
      <c r="K35" s="148">
        <f t="shared" ref="K35:K38" si="3">K34+1</f>
        <v>44551</v>
      </c>
      <c r="L35" s="149"/>
      <c r="M35" s="90"/>
      <c r="N35" s="91"/>
      <c r="O35" s="92"/>
      <c r="P35" s="91"/>
      <c r="Q35" s="40"/>
    </row>
    <row r="36" spans="1:17" ht="15" customHeight="1">
      <c r="A36" s="22" t="s">
        <v>8</v>
      </c>
      <c r="B36" s="148">
        <f t="shared" si="2"/>
        <v>44545</v>
      </c>
      <c r="C36" s="149"/>
      <c r="D36" s="90"/>
      <c r="E36" s="91"/>
      <c r="F36" s="92"/>
      <c r="G36" s="91"/>
      <c r="H36" s="40"/>
      <c r="I36" s="21"/>
      <c r="J36" s="22" t="s">
        <v>8</v>
      </c>
      <c r="K36" s="148">
        <f t="shared" si="3"/>
        <v>44552</v>
      </c>
      <c r="L36" s="149"/>
      <c r="M36" s="90"/>
      <c r="N36" s="91"/>
      <c r="O36" s="92"/>
      <c r="P36" s="91"/>
      <c r="Q36" s="40"/>
    </row>
    <row r="37" spans="1:17" ht="15" customHeight="1">
      <c r="A37" s="22" t="s">
        <v>9</v>
      </c>
      <c r="B37" s="148">
        <f t="shared" si="2"/>
        <v>44546</v>
      </c>
      <c r="C37" s="149"/>
      <c r="D37" s="90"/>
      <c r="E37" s="91"/>
      <c r="F37" s="92"/>
      <c r="G37" s="91"/>
      <c r="H37" s="40"/>
      <c r="I37" s="21"/>
      <c r="J37" s="22" t="s">
        <v>9</v>
      </c>
      <c r="K37" s="148">
        <f t="shared" si="3"/>
        <v>44553</v>
      </c>
      <c r="L37" s="149"/>
      <c r="M37" s="90"/>
      <c r="N37" s="91"/>
      <c r="O37" s="92"/>
      <c r="P37" s="91"/>
      <c r="Q37" s="40"/>
    </row>
    <row r="38" spans="1:17" ht="15" customHeight="1">
      <c r="A38" s="22" t="s">
        <v>10</v>
      </c>
      <c r="B38" s="148">
        <f t="shared" si="2"/>
        <v>44547</v>
      </c>
      <c r="C38" s="149"/>
      <c r="D38" s="90"/>
      <c r="E38" s="91"/>
      <c r="F38" s="92"/>
      <c r="G38" s="91"/>
      <c r="H38" s="40"/>
      <c r="I38" s="21"/>
      <c r="J38" s="22" t="s">
        <v>10</v>
      </c>
      <c r="K38" s="148">
        <f t="shared" si="3"/>
        <v>44554</v>
      </c>
      <c r="L38" s="149"/>
      <c r="M38" s="108"/>
      <c r="N38" s="105"/>
      <c r="O38" s="104"/>
      <c r="P38" s="105"/>
      <c r="Q38" s="40"/>
    </row>
    <row r="39" spans="1:17" ht="21.75" customHeight="1">
      <c r="A39" s="23" t="s">
        <v>18</v>
      </c>
      <c r="B39" s="148"/>
      <c r="C39" s="149"/>
      <c r="D39" s="90"/>
      <c r="E39" s="91"/>
      <c r="F39" s="92"/>
      <c r="G39" s="91"/>
      <c r="H39" s="40"/>
      <c r="I39" s="21"/>
      <c r="J39" s="23" t="s">
        <v>18</v>
      </c>
      <c r="K39" s="148"/>
      <c r="L39" s="149"/>
      <c r="M39" s="108"/>
      <c r="N39" s="105"/>
      <c r="O39" s="104"/>
      <c r="P39" s="105"/>
      <c r="Q39" s="40"/>
    </row>
    <row r="40" spans="1:17">
      <c r="A40" s="42" t="s">
        <v>57</v>
      </c>
      <c r="B40" s="148"/>
      <c r="C40" s="149"/>
      <c r="D40" s="90"/>
      <c r="E40" s="91"/>
      <c r="F40" s="92"/>
      <c r="G40" s="91"/>
      <c r="H40" s="40"/>
      <c r="I40" s="21"/>
      <c r="J40" s="42" t="s">
        <v>57</v>
      </c>
      <c r="K40" s="148"/>
      <c r="L40" s="149"/>
      <c r="M40" s="108"/>
      <c r="N40" s="105"/>
      <c r="O40" s="104"/>
      <c r="P40" s="105"/>
      <c r="Q40" s="40"/>
    </row>
    <row r="41" spans="1:17">
      <c r="A41" s="42" t="s">
        <v>58</v>
      </c>
      <c r="B41" s="148"/>
      <c r="C41" s="149"/>
      <c r="D41" s="108"/>
      <c r="E41" s="105"/>
      <c r="F41" s="104"/>
      <c r="G41" s="105"/>
      <c r="H41" s="40"/>
      <c r="I41" s="21"/>
      <c r="J41" s="42" t="s">
        <v>58</v>
      </c>
      <c r="K41" s="148"/>
      <c r="L41" s="149"/>
      <c r="M41" s="108"/>
      <c r="N41" s="105"/>
      <c r="O41" s="104"/>
      <c r="P41" s="105"/>
      <c r="Q41" s="40"/>
    </row>
    <row r="42" spans="1:17" ht="21.75" customHeight="1">
      <c r="A42" s="23" t="s">
        <v>19</v>
      </c>
      <c r="B42" s="148"/>
      <c r="C42" s="149"/>
      <c r="D42" s="108"/>
      <c r="E42" s="105"/>
      <c r="F42" s="104"/>
      <c r="G42" s="105"/>
      <c r="H42" s="40"/>
      <c r="I42" s="21"/>
      <c r="J42" s="23" t="s">
        <v>19</v>
      </c>
      <c r="K42" s="148"/>
      <c r="L42" s="149"/>
      <c r="M42" s="108"/>
      <c r="N42" s="105"/>
      <c r="O42" s="104"/>
      <c r="P42" s="105"/>
      <c r="Q42" s="40"/>
    </row>
    <row r="43" spans="1:17" ht="16" thickBot="1">
      <c r="A43" s="153" t="s">
        <v>15</v>
      </c>
      <c r="B43" s="151"/>
      <c r="C43" s="154"/>
      <c r="D43" s="141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42"/>
      <c r="F43" s="142"/>
      <c r="G43" s="143"/>
      <c r="H43" s="41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21"/>
      <c r="J43" s="153" t="s">
        <v>15</v>
      </c>
      <c r="K43" s="151"/>
      <c r="L43" s="154"/>
      <c r="M43" s="141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42"/>
      <c r="O43" s="142"/>
      <c r="P43" s="143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" thickBot="1">
      <c r="A45" s="64" t="str">
        <f>"کۆی گشتی کاتژمێرەکان : [" &amp; SUM(H29,Q29,H43,Q43) &amp; "] کاتژمێر"</f>
        <v>کۆی گشتی کاتژمێرەکان : [26] کاتژمێر</v>
      </c>
      <c r="B45" s="64"/>
      <c r="C45" s="64"/>
      <c r="D45" s="64"/>
      <c r="E45" s="64"/>
      <c r="F45" s="64"/>
      <c r="G45" s="64"/>
      <c r="H45" s="25"/>
      <c r="I45" s="160" t="str">
        <f>"کۆی کاتژمێرەکانی زێدەکی :[" &amp; SUM(H29,Q29,H43,Q43) - (IF(H29=0,0,P5)+IF(Q29=0,0,P5)+IF(H43=0,0,P5)+IF(Q43=0,0,P5)) &amp; "] کاتژمێر"</f>
        <v>کۆی کاتژمێرەکانی زێدەکی :[14] کاتژمێر</v>
      </c>
      <c r="J45" s="160"/>
      <c r="K45" s="160"/>
      <c r="L45" s="160"/>
      <c r="M45" s="160"/>
      <c r="N45" s="160"/>
      <c r="O45" s="160"/>
      <c r="P45" s="25"/>
      <c r="Q45" s="25"/>
    </row>
    <row r="46" spans="1:17" ht="16.5" thickTop="1" thickBot="1">
      <c r="A46" s="64" t="str">
        <f>"کۆی کاتژمێرەکانی نیساب :[" &amp;IF(H29=0,0,P5)+IF(Q29=0,0,P5)+IF(H43=0,0,P5)+IF(Q43=0,0,P5) &amp; "] کاتژمێر"</f>
        <v>کۆی کاتژمێرەکانی نیساب :[12] کاتژمێر</v>
      </c>
      <c r="B46" s="64"/>
      <c r="C46" s="64"/>
      <c r="D46" s="64"/>
      <c r="E46" s="64"/>
      <c r="F46" s="64"/>
      <c r="G46" s="64"/>
      <c r="H46" s="25"/>
      <c r="I46" s="161" t="s">
        <v>20</v>
      </c>
      <c r="J46" s="161"/>
      <c r="K46" s="161"/>
      <c r="L46" s="156">
        <v>6.5</v>
      </c>
      <c r="M46" s="156"/>
      <c r="N46" s="26" t="s">
        <v>30</v>
      </c>
      <c r="O46" s="25"/>
      <c r="P46" s="25"/>
      <c r="Q46" s="25"/>
    </row>
    <row r="47" spans="1:17" ht="16.5" thickTop="1" thickBot="1">
      <c r="A47" s="15"/>
      <c r="B47" s="15"/>
      <c r="C47" s="15"/>
      <c r="D47" s="15"/>
      <c r="E47" s="15"/>
      <c r="F47" s="15"/>
      <c r="G47" s="15"/>
      <c r="H47" s="25"/>
      <c r="I47" s="162" t="s">
        <v>31</v>
      </c>
      <c r="J47" s="162"/>
      <c r="K47" s="162"/>
      <c r="L47" s="157">
        <f>L46*( SUM(H29,Q29,H43,Q43) - (IF(H29=0,0,P5)+IF(Q29=0,0,P5)+IF(H43=0,0,P5)+IF(Q43=0,0,P5)))</f>
        <v>91</v>
      </c>
      <c r="M47" s="157"/>
      <c r="N47" s="26" t="s">
        <v>30</v>
      </c>
      <c r="O47" s="25"/>
      <c r="P47" s="25"/>
      <c r="Q47" s="25"/>
    </row>
    <row r="48" spans="1:17" ht="26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55" t="s">
        <v>55</v>
      </c>
      <c r="B49" s="155"/>
      <c r="C49" s="155"/>
      <c r="D49" s="10"/>
      <c r="E49" s="5"/>
      <c r="F49" s="5"/>
      <c r="G49" s="159" t="s">
        <v>43</v>
      </c>
      <c r="H49" s="159"/>
      <c r="I49" s="159"/>
      <c r="J49" s="159"/>
      <c r="K49" s="4"/>
      <c r="L49" s="4"/>
      <c r="M49" s="158" t="s">
        <v>44</v>
      </c>
      <c r="N49" s="158"/>
      <c r="O49" s="158"/>
      <c r="P49" s="4"/>
      <c r="Q49" s="4"/>
    </row>
    <row r="50" spans="1:17">
      <c r="A50" s="155" t="s">
        <v>32</v>
      </c>
      <c r="B50" s="155"/>
      <c r="C50" s="155"/>
      <c r="D50" s="10"/>
      <c r="E50" s="5"/>
      <c r="F50" s="5"/>
      <c r="G50" s="159" t="s">
        <v>45</v>
      </c>
      <c r="H50" s="159"/>
      <c r="I50" s="159"/>
      <c r="J50" s="159"/>
      <c r="K50" s="4"/>
      <c r="L50" s="4"/>
      <c r="M50" s="158" t="s">
        <v>46</v>
      </c>
      <c r="N50" s="158"/>
      <c r="O50" s="158"/>
      <c r="P50" s="4"/>
      <c r="Q50" s="4"/>
    </row>
    <row r="51" spans="1:17" ht="40.5" customHeight="1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>
      <c r="A52" s="155" t="str">
        <f>C4</f>
        <v>پ.ى.د. هیرۆ محمد اسماعیل</v>
      </c>
      <c r="B52" s="155"/>
      <c r="C52" s="155"/>
      <c r="D52" s="10"/>
      <c r="E52" s="5"/>
      <c r="F52" s="5"/>
      <c r="G52" s="159" t="s">
        <v>60</v>
      </c>
      <c r="H52" s="159"/>
      <c r="I52" s="159"/>
      <c r="J52" s="159"/>
      <c r="K52" s="6"/>
      <c r="L52" s="6"/>
      <c r="M52" s="158" t="s">
        <v>33</v>
      </c>
      <c r="N52" s="158"/>
      <c r="O52" s="158"/>
      <c r="P52" s="4"/>
      <c r="Q52" s="4"/>
    </row>
    <row r="53" spans="1:17" ht="14.25" customHeight="1">
      <c r="A53" s="155" t="s">
        <v>47</v>
      </c>
      <c r="B53" s="155"/>
      <c r="C53" s="155"/>
      <c r="D53" s="10"/>
      <c r="E53" s="5"/>
      <c r="F53" s="5"/>
      <c r="G53" s="159" t="s">
        <v>48</v>
      </c>
      <c r="H53" s="159"/>
      <c r="I53" s="159"/>
      <c r="J53" s="159"/>
      <c r="K53" s="6"/>
      <c r="L53" s="6"/>
      <c r="M53" s="158" t="s">
        <v>49</v>
      </c>
      <c r="N53" s="158"/>
      <c r="O53" s="158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8">
    <mergeCell ref="O39:P39"/>
    <mergeCell ref="M38:N38"/>
    <mergeCell ref="B32:C32"/>
    <mergeCell ref="K39:L39"/>
    <mergeCell ref="M36:N36"/>
    <mergeCell ref="M37:N37"/>
    <mergeCell ref="B39:C39"/>
    <mergeCell ref="D39:E39"/>
    <mergeCell ref="D32:E32"/>
    <mergeCell ref="B33:C33"/>
    <mergeCell ref="K32:L32"/>
    <mergeCell ref="K34:L34"/>
    <mergeCell ref="K35:L35"/>
    <mergeCell ref="K36:L36"/>
    <mergeCell ref="K37:L37"/>
    <mergeCell ref="K38:L38"/>
    <mergeCell ref="M32:N32"/>
    <mergeCell ref="O36:P36"/>
    <mergeCell ref="B35:C35"/>
    <mergeCell ref="D35:E35"/>
    <mergeCell ref="F38:G38"/>
    <mergeCell ref="F37:G37"/>
    <mergeCell ref="D36:E36"/>
    <mergeCell ref="D37:E37"/>
    <mergeCell ref="D38:E38"/>
    <mergeCell ref="M40:N40"/>
    <mergeCell ref="B42:C42"/>
    <mergeCell ref="F36:G36"/>
    <mergeCell ref="B36:C36"/>
    <mergeCell ref="J43:L43"/>
    <mergeCell ref="F39:G39"/>
    <mergeCell ref="M53:O53"/>
    <mergeCell ref="G53:J53"/>
    <mergeCell ref="I45:O45"/>
    <mergeCell ref="I46:K46"/>
    <mergeCell ref="I47:K47"/>
    <mergeCell ref="O37:P37"/>
    <mergeCell ref="O38:P38"/>
    <mergeCell ref="M39:N39"/>
    <mergeCell ref="M42:N42"/>
    <mergeCell ref="O42:P42"/>
    <mergeCell ref="K42:L42"/>
    <mergeCell ref="A43:C43"/>
    <mergeCell ref="O40:P40"/>
    <mergeCell ref="B41:C41"/>
    <mergeCell ref="K41:L41"/>
    <mergeCell ref="M41:N41"/>
    <mergeCell ref="O41:P41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B37:C37"/>
    <mergeCell ref="B38:C38"/>
    <mergeCell ref="B34:C34"/>
    <mergeCell ref="M33:N33"/>
    <mergeCell ref="F35:G35"/>
    <mergeCell ref="M35:N35"/>
    <mergeCell ref="M29:P29"/>
    <mergeCell ref="K27:L27"/>
    <mergeCell ref="K28:L28"/>
    <mergeCell ref="F27:G27"/>
    <mergeCell ref="D27:E27"/>
    <mergeCell ref="O35:P35"/>
    <mergeCell ref="O34:P34"/>
    <mergeCell ref="M34:N34"/>
    <mergeCell ref="D34:E34"/>
    <mergeCell ref="F33:G33"/>
    <mergeCell ref="F32:G32"/>
    <mergeCell ref="F34:G34"/>
    <mergeCell ref="D33:E33"/>
    <mergeCell ref="K33:L33"/>
    <mergeCell ref="J29:L29"/>
    <mergeCell ref="A29:C29"/>
    <mergeCell ref="B28:C28"/>
    <mergeCell ref="O33:P33"/>
    <mergeCell ref="B25:C25"/>
    <mergeCell ref="B20:C20"/>
    <mergeCell ref="B21:C21"/>
    <mergeCell ref="D22:E22"/>
    <mergeCell ref="B23:C23"/>
    <mergeCell ref="B24:C24"/>
    <mergeCell ref="D19:E19"/>
    <mergeCell ref="B9:I9"/>
    <mergeCell ref="B11:E11"/>
    <mergeCell ref="F11:G11"/>
    <mergeCell ref="A14:C14"/>
    <mergeCell ref="B12:G12"/>
    <mergeCell ref="H12:M12"/>
    <mergeCell ref="H11:K11"/>
    <mergeCell ref="M18:N18"/>
    <mergeCell ref="M20:N20"/>
    <mergeCell ref="M21:N21"/>
    <mergeCell ref="K25:L25"/>
    <mergeCell ref="M24:N24"/>
    <mergeCell ref="D23:E23"/>
    <mergeCell ref="D24:E24"/>
    <mergeCell ref="D25:E25"/>
    <mergeCell ref="O32:P32"/>
    <mergeCell ref="J31:Q31"/>
    <mergeCell ref="B27:C27"/>
    <mergeCell ref="D28:E28"/>
    <mergeCell ref="B26:C26"/>
    <mergeCell ref="O28:P28"/>
    <mergeCell ref="O27:P27"/>
    <mergeCell ref="D26:E26"/>
    <mergeCell ref="D29:G29"/>
    <mergeCell ref="M26:N26"/>
    <mergeCell ref="M27:N27"/>
    <mergeCell ref="F28:G28"/>
    <mergeCell ref="O26:P26"/>
    <mergeCell ref="M28:N28"/>
    <mergeCell ref="AB5:AC5"/>
    <mergeCell ref="AF6:AG6"/>
    <mergeCell ref="AD5:AE5"/>
    <mergeCell ref="AB6:AC6"/>
    <mergeCell ref="AF5:AG5"/>
    <mergeCell ref="W10:X10"/>
    <mergeCell ref="O2:P2"/>
    <mergeCell ref="M2:N2"/>
    <mergeCell ref="P7:Q7"/>
    <mergeCell ref="P8:Q8"/>
    <mergeCell ref="M5:O5"/>
    <mergeCell ref="J9:M9"/>
    <mergeCell ref="N9:Q9"/>
    <mergeCell ref="Y8:AA8"/>
    <mergeCell ref="Y9:AA9"/>
    <mergeCell ref="Y10:AA10"/>
    <mergeCell ref="W9:X9"/>
    <mergeCell ref="AB9:AC9"/>
    <mergeCell ref="AB10:AC10"/>
    <mergeCell ref="AB8:AC8"/>
    <mergeCell ref="P10:Q10"/>
    <mergeCell ref="N10:O10"/>
    <mergeCell ref="L10:M10"/>
    <mergeCell ref="Y6:AA6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D10:AE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S5:T5"/>
    <mergeCell ref="Y5:AA5"/>
    <mergeCell ref="F15:Q15"/>
    <mergeCell ref="F23:G23"/>
    <mergeCell ref="B18:C18"/>
    <mergeCell ref="D18:E18"/>
    <mergeCell ref="F19:G19"/>
    <mergeCell ref="B19:C19"/>
    <mergeCell ref="D15:E15"/>
    <mergeCell ref="F18:G18"/>
    <mergeCell ref="B7:C7"/>
    <mergeCell ref="D7:E7"/>
    <mergeCell ref="W8:X8"/>
    <mergeCell ref="N12:R12"/>
    <mergeCell ref="S8:T8"/>
    <mergeCell ref="S9:T9"/>
    <mergeCell ref="S10:T10"/>
    <mergeCell ref="U8:V8"/>
    <mergeCell ref="U9:V9"/>
    <mergeCell ref="U10:V10"/>
    <mergeCell ref="B22:C22"/>
    <mergeCell ref="J17:Q17"/>
    <mergeCell ref="K19:L19"/>
    <mergeCell ref="O18:P18"/>
    <mergeCell ref="O22:P22"/>
    <mergeCell ref="F24:G24"/>
    <mergeCell ref="M22:N22"/>
    <mergeCell ref="K23:L23"/>
    <mergeCell ref="K18:L18"/>
    <mergeCell ref="F26:G26"/>
    <mergeCell ref="O23:P23"/>
    <mergeCell ref="O24:P24"/>
    <mergeCell ref="O25:P25"/>
    <mergeCell ref="K26:L26"/>
    <mergeCell ref="O20:P20"/>
    <mergeCell ref="O21:P21"/>
    <mergeCell ref="F22:G22"/>
    <mergeCell ref="K20:L20"/>
    <mergeCell ref="K21:L21"/>
    <mergeCell ref="F25:G25"/>
    <mergeCell ref="K22:L22"/>
    <mergeCell ref="M25:N25"/>
    <mergeCell ref="K24:L24"/>
    <mergeCell ref="M23:N23"/>
    <mergeCell ref="F20:G20"/>
    <mergeCell ref="B8:E8"/>
    <mergeCell ref="F8:I8"/>
    <mergeCell ref="L8:O8"/>
    <mergeCell ref="J8:K8"/>
    <mergeCell ref="D14:E14"/>
    <mergeCell ref="F14:Q14"/>
    <mergeCell ref="D20:E20"/>
    <mergeCell ref="D21:E21"/>
    <mergeCell ref="F21:G21"/>
    <mergeCell ref="L11:M11"/>
    <mergeCell ref="N11:O11"/>
    <mergeCell ref="P11:Q11"/>
    <mergeCell ref="B10:E10"/>
    <mergeCell ref="F10:I10"/>
  </mergeCells>
  <dataValidations count="6">
    <dataValidation type="list" allowBlank="1" showInputMessage="1" showErrorMessage="1" sqref="Q33:Q42 O33:P33 H33:H42 Q19:Q28 F20:F28 O34:O42 F34:F42 H19:H28 O22:O28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O19:P19 F19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0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51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52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30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28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27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23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322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87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86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43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42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34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33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32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31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29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28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27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126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25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24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23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22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21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20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19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18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17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16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15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4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13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11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107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05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03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02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01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00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99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98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96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94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93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1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89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85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83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80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78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75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73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72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1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70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68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66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64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62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61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60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59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58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57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55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53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52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51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50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49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8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47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46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45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34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6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1CCB7304-271B-4DDC-B058-1794AE60C8C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8AFA2373-ACF3-43C0-8523-4C828F0E2A2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468A5B67-65EF-48E5-B37A-84B73EE34E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E9F7E672-9E14-451B-B485-E2D15729E1E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2819F9B5-AEA0-46C0-8231-78CDA8F74FF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3CD4AE36-6BC5-475A-9DF1-249C390B21A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85A1948F-CF2B-47AB-9509-686483ECB89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7576DAFA-867F-4CBA-BCD5-4361972AAD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</xm:sqref>
        </x14:conditionalFormatting>
        <x14:conditionalFormatting xmlns:xm="http://schemas.microsoft.com/office/excel/2006/main">
          <x14:cfRule type="expression" priority="16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 O22</xm:sqref>
        </x14:conditionalFormatting>
        <x14:conditionalFormatting xmlns:xm="http://schemas.microsoft.com/office/excel/2006/main">
          <x14:cfRule type="expression" priority="15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5818E78A-68C3-43AA-B93D-E01F0FE0A8C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A34AD0B1-742B-4629-8DEA-B983605A7CA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0A3D5D15-57CA-4A26-84AE-FFAE8CBD85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FE2DE4A1-03CC-4838-B46B-950ED4B428C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E39 M39:N39 N28 E28 M42:N42 M33:N33 E42 N25 M34:M38 D34:D42 M20 M22:M28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D14" sqref="D14"/>
    </sheetView>
  </sheetViews>
  <sheetFormatPr defaultRowHeight="14.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>
      <c r="A1" t="s">
        <v>62</v>
      </c>
      <c r="B1" s="7"/>
      <c r="C1" s="7"/>
    </row>
    <row r="2" spans="1:12">
      <c r="A2" t="s">
        <v>56</v>
      </c>
      <c r="B2" s="7">
        <v>1</v>
      </c>
      <c r="C2" s="7">
        <v>1</v>
      </c>
    </row>
    <row r="3" spans="1:12">
      <c r="A3" s="7" t="s">
        <v>34</v>
      </c>
      <c r="B3" s="7">
        <v>2</v>
      </c>
      <c r="C3" s="7">
        <v>2</v>
      </c>
      <c r="I3" s="34">
        <f>Sheet1!B19</f>
        <v>44528</v>
      </c>
      <c r="J3" s="34">
        <f>Sheet1!K19</f>
        <v>44535</v>
      </c>
      <c r="K3" s="34">
        <f>Sheet1!B33</f>
        <v>44542</v>
      </c>
      <c r="L3" s="34">
        <f>Sheet1!K33</f>
        <v>44549</v>
      </c>
    </row>
    <row r="4" spans="1:12">
      <c r="A4" s="7" t="s">
        <v>35</v>
      </c>
      <c r="B4" s="7">
        <v>3</v>
      </c>
      <c r="C4" s="7">
        <v>3</v>
      </c>
      <c r="I4" s="34">
        <f>Sheet1!B20</f>
        <v>44529</v>
      </c>
      <c r="J4" s="34">
        <f>Sheet1!K20</f>
        <v>44536</v>
      </c>
      <c r="K4" s="34">
        <f>Sheet1!B34</f>
        <v>44543</v>
      </c>
      <c r="L4" s="34">
        <f>Sheet1!K34</f>
        <v>44550</v>
      </c>
    </row>
    <row r="5" spans="1:12">
      <c r="A5" s="7" t="s">
        <v>36</v>
      </c>
      <c r="B5" s="7">
        <v>4</v>
      </c>
      <c r="C5" s="7">
        <v>4</v>
      </c>
      <c r="I5" s="34">
        <f>Sheet1!B21</f>
        <v>44530</v>
      </c>
      <c r="J5" s="34">
        <f>Sheet1!K21</f>
        <v>44537</v>
      </c>
      <c r="K5" s="34">
        <f>Sheet1!B35</f>
        <v>44544</v>
      </c>
      <c r="L5" s="34">
        <f>Sheet1!K35</f>
        <v>44551</v>
      </c>
    </row>
    <row r="6" spans="1:12">
      <c r="A6" s="7" t="s">
        <v>37</v>
      </c>
      <c r="B6" s="7">
        <v>5</v>
      </c>
      <c r="C6" s="7">
        <v>5</v>
      </c>
      <c r="I6" s="34">
        <f>Sheet1!B22</f>
        <v>44531</v>
      </c>
      <c r="J6" s="34">
        <f>Sheet1!K22</f>
        <v>44538</v>
      </c>
      <c r="K6" s="34">
        <f>Sheet1!B36</f>
        <v>44545</v>
      </c>
      <c r="L6" s="34">
        <f>Sheet1!K36</f>
        <v>44552</v>
      </c>
    </row>
    <row r="7" spans="1:12">
      <c r="A7" s="7"/>
      <c r="B7" s="7">
        <v>6</v>
      </c>
      <c r="C7" s="7">
        <v>6</v>
      </c>
      <c r="I7" s="34">
        <f>Sheet1!B23</f>
        <v>44532</v>
      </c>
      <c r="J7" s="34">
        <f>Sheet1!K23</f>
        <v>44539</v>
      </c>
      <c r="K7" s="34">
        <f>Sheet1!B37</f>
        <v>44546</v>
      </c>
      <c r="L7" s="34">
        <f>Sheet1!K37</f>
        <v>44553</v>
      </c>
    </row>
    <row r="8" spans="1:12">
      <c r="A8" s="7"/>
      <c r="B8" s="7">
        <v>7</v>
      </c>
      <c r="C8" s="7">
        <v>7</v>
      </c>
      <c r="I8" s="34">
        <f>Sheet1!B24</f>
        <v>44533</v>
      </c>
      <c r="J8" s="34">
        <f>Sheet1!K24</f>
        <v>44540</v>
      </c>
      <c r="K8" s="34">
        <f>Sheet1!B38</f>
        <v>44547</v>
      </c>
      <c r="L8" s="34">
        <f>Sheet1!K38</f>
        <v>44554</v>
      </c>
    </row>
    <row r="9" spans="1:12">
      <c r="A9" s="7"/>
      <c r="B9" s="7">
        <v>8</v>
      </c>
      <c r="C9" s="7">
        <v>8</v>
      </c>
      <c r="I9" s="34"/>
    </row>
    <row r="10" spans="1:12">
      <c r="A10" s="7"/>
      <c r="B10" s="7" t="s">
        <v>40</v>
      </c>
      <c r="C10" s="7">
        <v>9</v>
      </c>
    </row>
    <row r="11" spans="1:12">
      <c r="A11" s="7"/>
      <c r="B11" s="7"/>
      <c r="C11" s="7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4.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7" zoomScale="94" zoomScaleNormal="94" workbookViewId="0">
      <selection activeCell="B12" sqref="B12"/>
    </sheetView>
  </sheetViews>
  <sheetFormatPr defaultRowHeight="14.5"/>
  <cols>
    <col min="1" max="1" width="51.81640625" bestFit="1" customWidth="1"/>
    <col min="2" max="2" width="45.7265625" bestFit="1" customWidth="1"/>
  </cols>
  <sheetData>
    <row r="2" spans="1:8" ht="20">
      <c r="A2" s="165" t="s">
        <v>63</v>
      </c>
      <c r="B2" s="165"/>
      <c r="C2" s="165"/>
      <c r="D2" s="165"/>
      <c r="E2" s="165"/>
      <c r="F2" s="165"/>
      <c r="G2" s="165"/>
      <c r="H2" s="165"/>
    </row>
    <row r="3" spans="1:8" ht="20">
      <c r="A3" s="60" t="s">
        <v>64</v>
      </c>
      <c r="B3" s="61">
        <v>4</v>
      </c>
      <c r="C3" s="60"/>
      <c r="D3" s="60"/>
      <c r="E3" s="60"/>
      <c r="F3" s="60"/>
      <c r="G3" s="60"/>
      <c r="H3" s="60"/>
    </row>
    <row r="4" spans="1:8" ht="20.5" thickBot="1">
      <c r="A4" s="53"/>
      <c r="B4" s="53"/>
      <c r="C4" s="53"/>
      <c r="D4" s="53"/>
      <c r="E4" s="53"/>
      <c r="F4" s="53"/>
      <c r="G4" s="53"/>
      <c r="H4" s="53"/>
    </row>
    <row r="5" spans="1:8" ht="40" customHeight="1">
      <c r="A5" s="54" t="s">
        <v>65</v>
      </c>
      <c r="B5" s="55" t="s">
        <v>75</v>
      </c>
      <c r="C5" s="53"/>
      <c r="D5" s="53"/>
      <c r="E5" s="53"/>
      <c r="F5" s="53"/>
      <c r="G5" s="53"/>
      <c r="H5" s="53"/>
    </row>
    <row r="6" spans="1:8" ht="40" customHeight="1">
      <c r="A6" s="56" t="s">
        <v>66</v>
      </c>
      <c r="B6" s="57" t="s">
        <v>36</v>
      </c>
      <c r="C6" s="53"/>
      <c r="D6" s="53"/>
      <c r="E6" s="53"/>
      <c r="F6" s="53"/>
      <c r="G6" s="53"/>
      <c r="H6" s="53"/>
    </row>
    <row r="7" spans="1:8" ht="40" customHeight="1">
      <c r="A7" s="56" t="s">
        <v>73</v>
      </c>
      <c r="B7" s="57"/>
      <c r="C7" s="53"/>
      <c r="D7" s="53"/>
      <c r="E7" s="53"/>
      <c r="F7" s="53"/>
      <c r="G7" s="53"/>
      <c r="H7" s="53"/>
    </row>
    <row r="8" spans="1:8" ht="40" customHeight="1">
      <c r="A8" s="56" t="s">
        <v>67</v>
      </c>
      <c r="B8" s="57" t="s">
        <v>76</v>
      </c>
      <c r="C8" s="53"/>
      <c r="D8" s="53"/>
      <c r="E8" s="53"/>
      <c r="F8" s="53"/>
      <c r="G8" s="53"/>
      <c r="H8" s="53"/>
    </row>
    <row r="9" spans="1:8" ht="40" customHeight="1">
      <c r="A9" s="56" t="s">
        <v>68</v>
      </c>
      <c r="B9" s="57">
        <v>6</v>
      </c>
      <c r="C9" s="53"/>
      <c r="D9" s="53"/>
      <c r="E9" s="53"/>
      <c r="F9" s="53"/>
      <c r="G9" s="53"/>
      <c r="H9" s="53"/>
    </row>
    <row r="10" spans="1:8" ht="40" customHeight="1">
      <c r="A10" s="56" t="s">
        <v>69</v>
      </c>
      <c r="B10" s="57">
        <v>5500</v>
      </c>
      <c r="C10" s="53"/>
      <c r="D10" s="53"/>
      <c r="E10" s="53"/>
      <c r="F10" s="53"/>
      <c r="G10" s="53"/>
      <c r="H10" s="53"/>
    </row>
    <row r="11" spans="1:8" ht="40" customHeight="1">
      <c r="A11" s="56" t="s">
        <v>70</v>
      </c>
      <c r="B11" s="57">
        <v>75</v>
      </c>
      <c r="C11" s="53"/>
      <c r="D11" s="53"/>
      <c r="E11" s="53"/>
      <c r="F11" s="53"/>
      <c r="G11" s="53"/>
      <c r="H11" s="53"/>
    </row>
    <row r="12" spans="1:8" ht="40" customHeight="1">
      <c r="A12" s="56" t="s">
        <v>71</v>
      </c>
      <c r="B12" s="57">
        <f>B11*B11</f>
        <v>5625</v>
      </c>
      <c r="C12" s="53"/>
      <c r="D12" s="53"/>
      <c r="E12" s="53"/>
      <c r="F12" s="53"/>
      <c r="G12" s="53"/>
      <c r="H12" s="53"/>
    </row>
    <row r="13" spans="1:8" ht="40" customHeight="1" thickBot="1">
      <c r="A13" s="58" t="s">
        <v>72</v>
      </c>
      <c r="B13" s="59"/>
      <c r="C13" s="53"/>
      <c r="D13" s="53"/>
      <c r="E13" s="53"/>
      <c r="F13" s="53"/>
      <c r="G13" s="53"/>
      <c r="H13" s="53"/>
    </row>
  </sheetData>
  <mergeCells count="1">
    <mergeCell ref="A2:H2"/>
  </mergeCells>
  <pageMargins left="0.7" right="0.7" top="0.75" bottom="0.75" header="0.3" footer="0.3"/>
  <pageSetup scale="92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Sheet1</vt:lpstr>
      <vt:lpstr>Sheet2</vt:lpstr>
      <vt:lpstr>Sheet3</vt:lpstr>
      <vt:lpstr>Sheet4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2023-05-28T22:19:22Z</dcterms:modified>
</cp:coreProperties>
</file>