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4000" windowHeight="9630" tabRatio="702" activeTab="2"/>
  </bookViews>
  <sheets>
    <sheet name="3" sheetId="6" r:id="rId1"/>
    <sheet name="Sheet1 (3)" sheetId="5" r:id="rId2"/>
    <sheet name="Sheet1 (2)" sheetId="4" r:id="rId3"/>
    <sheet name="Sheet1" sheetId="1" r:id="rId4"/>
    <sheet name="Sheet2" sheetId="2" r:id="rId5"/>
    <sheet name="Sheet3" sheetId="3" r:id="rId6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5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'3'!$A$1:$R$56</definedName>
    <definedName name="_xlnm.Print_Area" localSheetId="3">Sheet1!$A$1:$R$56</definedName>
    <definedName name="_xlnm.Print_Area" localSheetId="2">'Sheet1 (2)'!$A$1:$R$56</definedName>
    <definedName name="_xlnm.Print_Area" localSheetId="1">'Sheet1 (3)'!$A$1:$R$56</definedName>
    <definedName name="theory">Sheet2!$C$2:$C$9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6" l="1"/>
  <c r="L46" i="6"/>
  <c r="Q43" i="6"/>
  <c r="M43" i="6"/>
  <c r="D43" i="6"/>
  <c r="Q42" i="6"/>
  <c r="Q41" i="6"/>
  <c r="H41" i="6"/>
  <c r="Q40" i="6"/>
  <c r="H40" i="6"/>
  <c r="Q39" i="6"/>
  <c r="H39" i="6"/>
  <c r="Q34" i="6"/>
  <c r="H34" i="6"/>
  <c r="Q33" i="6"/>
  <c r="H33" i="6"/>
  <c r="M29" i="6"/>
  <c r="D29" i="6"/>
  <c r="Q27" i="6"/>
  <c r="H27" i="6"/>
  <c r="Q26" i="6"/>
  <c r="H26" i="6"/>
  <c r="Q25" i="6"/>
  <c r="Q24" i="6"/>
  <c r="H24" i="6"/>
  <c r="Q23" i="6"/>
  <c r="Q22" i="6"/>
  <c r="B20" i="6"/>
  <c r="B21" i="6" s="1"/>
  <c r="B22" i="6" s="1"/>
  <c r="B23" i="6" s="1"/>
  <c r="B24" i="6" s="1"/>
  <c r="K19" i="6" s="1"/>
  <c r="K20" i="6" s="1"/>
  <c r="K21" i="6" s="1"/>
  <c r="K22" i="6" s="1"/>
  <c r="K23" i="6" s="1"/>
  <c r="K24" i="6" s="1"/>
  <c r="B33" i="6" s="1"/>
  <c r="B34" i="6" s="1"/>
  <c r="B35" i="6" s="1"/>
  <c r="B36" i="6" s="1"/>
  <c r="B37" i="6" s="1"/>
  <c r="B38" i="6" s="1"/>
  <c r="K33" i="6" s="1"/>
  <c r="K34" i="6" s="1"/>
  <c r="K35" i="6" s="1"/>
  <c r="K36" i="6" s="1"/>
  <c r="K37" i="6" s="1"/>
  <c r="K38" i="6" s="1"/>
  <c r="Q19" i="6"/>
  <c r="H19" i="6"/>
  <c r="Q29" i="6" l="1"/>
  <c r="H43" i="6"/>
  <c r="H29" i="6"/>
  <c r="A52" i="5"/>
  <c r="L46" i="5"/>
  <c r="Q43" i="5"/>
  <c r="M43" i="5"/>
  <c r="D43" i="5"/>
  <c r="Q42" i="5"/>
  <c r="Q41" i="5"/>
  <c r="H41" i="5"/>
  <c r="Q40" i="5"/>
  <c r="H40" i="5"/>
  <c r="Q39" i="5"/>
  <c r="H39" i="5"/>
  <c r="Q38" i="5"/>
  <c r="H38" i="5"/>
  <c r="Q37" i="5"/>
  <c r="Q36" i="5"/>
  <c r="Q35" i="5"/>
  <c r="Q34" i="5"/>
  <c r="H34" i="5"/>
  <c r="Q33" i="5"/>
  <c r="H33" i="5"/>
  <c r="M29" i="5"/>
  <c r="D29" i="5"/>
  <c r="Q27" i="5"/>
  <c r="H27" i="5"/>
  <c r="Q26" i="5"/>
  <c r="H26" i="5"/>
  <c r="Q25" i="5"/>
  <c r="Q24" i="5"/>
  <c r="H24" i="5"/>
  <c r="H29" i="5" s="1"/>
  <c r="Q23" i="5"/>
  <c r="Q22" i="5"/>
  <c r="B20" i="5"/>
  <c r="B21" i="5" s="1"/>
  <c r="B22" i="5" s="1"/>
  <c r="B23" i="5" s="1"/>
  <c r="B24" i="5" s="1"/>
  <c r="K19" i="5" s="1"/>
  <c r="K20" i="5" s="1"/>
  <c r="K21" i="5" s="1"/>
  <c r="K22" i="5" s="1"/>
  <c r="K23" i="5" s="1"/>
  <c r="K24" i="5" s="1"/>
  <c r="B33" i="5" s="1"/>
  <c r="B34" i="5" s="1"/>
  <c r="B35" i="5" s="1"/>
  <c r="B36" i="5" s="1"/>
  <c r="B37" i="5" s="1"/>
  <c r="B38" i="5" s="1"/>
  <c r="K33" i="5" s="1"/>
  <c r="K34" i="5" s="1"/>
  <c r="K35" i="5" s="1"/>
  <c r="K36" i="5" s="1"/>
  <c r="K37" i="5" s="1"/>
  <c r="K38" i="5" s="1"/>
  <c r="Q19" i="5"/>
  <c r="H19" i="5"/>
  <c r="A52" i="4"/>
  <c r="L46" i="4"/>
  <c r="Q43" i="4"/>
  <c r="M43" i="4"/>
  <c r="D43" i="4"/>
  <c r="Q42" i="4"/>
  <c r="Q41" i="4"/>
  <c r="H41" i="4"/>
  <c r="Q40" i="4"/>
  <c r="H40" i="4"/>
  <c r="Q36" i="4"/>
  <c r="Q33" i="4"/>
  <c r="H33" i="4"/>
  <c r="M29" i="4"/>
  <c r="D29" i="4"/>
  <c r="Q27" i="4"/>
  <c r="H27" i="4"/>
  <c r="Q26" i="4"/>
  <c r="H26" i="4"/>
  <c r="Q22" i="4"/>
  <c r="B20" i="4"/>
  <c r="B21" i="4" s="1"/>
  <c r="B22" i="4" s="1"/>
  <c r="B23" i="4" s="1"/>
  <c r="B24" i="4" s="1"/>
  <c r="K19" i="4" s="1"/>
  <c r="K20" i="4" s="1"/>
  <c r="K21" i="4" s="1"/>
  <c r="K22" i="4" s="1"/>
  <c r="K23" i="4" s="1"/>
  <c r="K24" i="4" s="1"/>
  <c r="B33" i="4" s="1"/>
  <c r="B34" i="4" s="1"/>
  <c r="B35" i="4" s="1"/>
  <c r="B36" i="4" s="1"/>
  <c r="B37" i="4" s="1"/>
  <c r="B38" i="4" s="1"/>
  <c r="K33" i="4" s="1"/>
  <c r="K34" i="4" s="1"/>
  <c r="K35" i="4" s="1"/>
  <c r="K36" i="4" s="1"/>
  <c r="K37" i="4" s="1"/>
  <c r="K38" i="4" s="1"/>
  <c r="Q19" i="4"/>
  <c r="H19" i="4"/>
  <c r="H43" i="4" l="1"/>
  <c r="A46" i="6"/>
  <c r="L47" i="6"/>
  <c r="A45" i="6"/>
  <c r="I45" i="6"/>
  <c r="H29" i="4"/>
  <c r="H43" i="5"/>
  <c r="Q29" i="5"/>
  <c r="A45" i="5" s="1"/>
  <c r="L47" i="5"/>
  <c r="A46" i="5"/>
  <c r="I45" i="5"/>
  <c r="Q29" i="4"/>
  <c r="M29" i="1"/>
  <c r="B20" i="1"/>
  <c r="B21" i="1" s="1"/>
  <c r="A52" i="1"/>
  <c r="Q41" i="1"/>
  <c r="Q40" i="1"/>
  <c r="H41" i="1"/>
  <c r="H40" i="1"/>
  <c r="Q27" i="1"/>
  <c r="Q26" i="1"/>
  <c r="H26" i="1"/>
  <c r="H27" i="1"/>
  <c r="M43" i="1"/>
  <c r="D43" i="1"/>
  <c r="D29" i="1"/>
  <c r="Q42" i="1"/>
  <c r="Q39" i="1"/>
  <c r="Q38" i="1"/>
  <c r="Q37" i="1"/>
  <c r="Q36" i="1"/>
  <c r="Q35" i="1"/>
  <c r="Q34" i="1"/>
  <c r="H39" i="1"/>
  <c r="H38" i="1"/>
  <c r="H43" i="1" s="1"/>
  <c r="H34" i="1"/>
  <c r="H33" i="1"/>
  <c r="Q25" i="1"/>
  <c r="Q24" i="1"/>
  <c r="Q19" i="1"/>
  <c r="Q22" i="1"/>
  <c r="Q23" i="1"/>
  <c r="Q29" i="1"/>
  <c r="H24" i="1"/>
  <c r="H19" i="1"/>
  <c r="H29" i="1" s="1"/>
  <c r="L46" i="1"/>
  <c r="Q33" i="1"/>
  <c r="I3" i="2"/>
  <c r="Q43" i="1"/>
  <c r="A46" i="4" l="1"/>
  <c r="A45" i="4"/>
  <c r="A46" i="1"/>
  <c r="I45" i="4"/>
  <c r="L47" i="4"/>
  <c r="B22" i="1"/>
  <c r="I5" i="2"/>
  <c r="I4" i="2"/>
  <c r="A45" i="1"/>
  <c r="L47" i="1"/>
  <c r="I45" i="1"/>
  <c r="I6" i="2" l="1"/>
  <c r="B23" i="1"/>
  <c r="B24" i="1" l="1"/>
  <c r="I7" i="2"/>
  <c r="K19" i="1" l="1"/>
  <c r="I8" i="2"/>
  <c r="J3" i="2" l="1"/>
  <c r="K20" i="1"/>
  <c r="K21" i="1" l="1"/>
  <c r="J4" i="2"/>
  <c r="K22" i="1" l="1"/>
  <c r="J5" i="2"/>
  <c r="J6" i="2" l="1"/>
  <c r="K23" i="1"/>
  <c r="K24" i="1" l="1"/>
  <c r="J7" i="2"/>
  <c r="J8" i="2" l="1"/>
  <c r="B33" i="1"/>
  <c r="K3" i="2" l="1"/>
  <c r="B34" i="1"/>
  <c r="B35" i="1" l="1"/>
  <c r="K4" i="2"/>
  <c r="B36" i="1" l="1"/>
  <c r="K5" i="2"/>
  <c r="K6" i="2" l="1"/>
  <c r="B37" i="1"/>
  <c r="B38" i="1" l="1"/>
  <c r="K7" i="2"/>
  <c r="K33" i="1" l="1"/>
  <c r="K8" i="2"/>
  <c r="K34" i="1" l="1"/>
  <c r="L3" i="2"/>
  <c r="L4" i="2" l="1"/>
  <c r="K35" i="1"/>
  <c r="K36" i="1" l="1"/>
  <c r="L5" i="2"/>
  <c r="L6" i="2" l="1"/>
  <c r="K37" i="1"/>
  <c r="K38" i="1" l="1"/>
  <c r="L8" i="2" s="1"/>
  <c r="L7" i="2"/>
</calcChain>
</file>

<file path=xl/sharedStrings.xml><?xml version="1.0" encoding="utf-8"?>
<sst xmlns="http://schemas.openxmlformats.org/spreadsheetml/2006/main" count="481" uniqueCount="72">
  <si>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</si>
  <si>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</si>
  <si>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</si>
  <si>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</si>
  <si>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</si>
  <si>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</si>
  <si>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</si>
  <si>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</si>
  <si>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</si>
  <si>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</si>
  <si>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</si>
  <si>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</si>
  <si>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</si>
  <si>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</si>
  <si>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</si>
  <si>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</si>
  <si>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</si>
  <si>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</si>
  <si>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</si>
  <si>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</si>
  <si>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</si>
  <si>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</si>
  <si>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</si>
  <si>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</si>
  <si>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</si>
  <si>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</si>
  <si>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</si>
  <si>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</si>
  <si>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</si>
  <si>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</si>
  <si>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</si>
  <si>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</si>
  <si>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</si>
  <si>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</si>
  <si>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</si>
  <si>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</si>
  <si>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</si>
  <si>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</si>
  <si>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</si>
  <si>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</si>
  <si>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</si>
  <si>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</si>
  <si>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</si>
  <si>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</si>
  <si>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</si>
  <si>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</si>
  <si>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</si>
  <si>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</si>
  <si>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</si>
  <si>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</si>
  <si>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</si>
  <si>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</si>
  <si>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</si>
  <si>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</si>
  <si>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</si>
  <si>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</si>
  <si>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</si>
  <si>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4.5 -5.5 </t>
  </si>
  <si>
    <t>مانگی</t>
  </si>
  <si>
    <r>
      <t xml:space="preserve">بەشی </t>
    </r>
    <r>
      <rPr>
        <sz val="12"/>
        <color theme="1"/>
        <rFont val="Times New Roman"/>
        <family val="1"/>
      </rPr>
      <t xml:space="preserve"> :   </t>
    </r>
    <r>
      <rPr>
        <sz val="12"/>
        <color theme="1"/>
        <rFont val="Ali_K_Samik"/>
        <charset val="178"/>
      </rPr>
      <t>ذينطة</t>
    </r>
    <r>
      <rPr>
        <sz val="12"/>
        <color theme="1"/>
        <rFont val="Times New Roman"/>
        <family val="1"/>
      </rPr>
      <t xml:space="preserve"> </t>
    </r>
  </si>
  <si>
    <t>پ.ى.د. سراج محمد عبدالله</t>
  </si>
  <si>
    <t>سالى:2020</t>
  </si>
  <si>
    <t>جمال كمال محمدامين</t>
  </si>
  <si>
    <t>برياردةر</t>
  </si>
  <si>
    <t>Air Pollution (Practical)</t>
  </si>
  <si>
    <t>قوتابى دكتورا</t>
  </si>
  <si>
    <t>Public Health (Practical)</t>
  </si>
  <si>
    <t>Academic Skills</t>
  </si>
  <si>
    <t>لانة عثمان محمود</t>
  </si>
  <si>
    <t>Biochemistry  (Practical)</t>
  </si>
  <si>
    <t xml:space="preserve">  د. سنكةر صالح  </t>
  </si>
  <si>
    <r>
      <t xml:space="preserve">بەشی </t>
    </r>
    <r>
      <rPr>
        <sz val="12"/>
        <color theme="1"/>
        <rFont val="Times New Roman"/>
        <family val="1"/>
      </rPr>
      <t xml:space="preserve"> :   </t>
    </r>
    <r>
      <rPr>
        <sz val="12"/>
        <color theme="1"/>
        <rFont val="Ali_K_Samik"/>
        <charset val="178"/>
      </rPr>
      <t>كيميا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</si>
</sst>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10484]dd/mm/yyyy;@"/>
  </numFmts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2"/>
      <color theme="1"/>
      <name val="Ali_K_Samik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1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4" fontId="6" fillId="4" borderId="7" xfId="0" applyNumberFormat="1" applyFont="1" applyFill="1" applyBorder="1" applyAlignment="1" applyProtection="1">
      <alignment horizontal="center" vertical="center"/>
      <protection locked="0"/>
    </xf>
    <xf numFmtId="14" fontId="6" fillId="3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30" xfId="0" applyFont="1" applyBorder="1" applyAlignment="1" applyProtection="1"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3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14" fontId="6" fillId="3" borderId="31" xfId="0" applyNumberFormat="1" applyFont="1" applyFill="1" applyBorder="1" applyAlignment="1" applyProtection="1">
      <alignment horizontal="center" vertical="center"/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14" fontId="6" fillId="4" borderId="40" xfId="0" applyNumberFormat="1" applyFont="1" applyFill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2" fillId="0" borderId="0" xfId="0" applyFont="1" applyBorder="1" applyAlignment="1">
      <alignment horizontal="center"/>
    </xf>
    <xf numFmtId="14" fontId="6" fillId="3" borderId="43" xfId="0" applyNumberFormat="1" applyFont="1" applyFill="1" applyBorder="1" applyAlignment="1" applyProtection="1">
      <alignment horizontal="center" vertical="center"/>
      <protection locked="0"/>
    </xf>
    <xf numFmtId="14" fontId="6" fillId="3" borderId="18" xfId="0" applyNumberFormat="1" applyFont="1" applyFill="1" applyBorder="1" applyAlignment="1" applyProtection="1">
      <alignment horizontal="center" vertical="center"/>
      <protection locked="0"/>
    </xf>
    <xf numFmtId="14" fontId="6" fillId="3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165" fontId="7" fillId="0" borderId="23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" fontId="3" fillId="0" borderId="45" xfId="0" applyNumberFormat="1" applyFont="1" applyBorder="1" applyAlignment="1" applyProtection="1">
      <alignment horizontal="center" vertical="center"/>
      <protection locked="0"/>
    </xf>
    <xf numFmtId="1" fontId="3" fillId="0" borderId="46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25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3" xfId="0" applyNumberFormat="1" applyFont="1" applyBorder="1" applyAlignment="1" applyProtection="1">
      <alignment horizontal="center" vertical="center"/>
      <protection locked="0"/>
    </xf>
    <xf numFmtId="1" fontId="3" fillId="4" borderId="45" xfId="0" applyNumberFormat="1" applyFont="1" applyFill="1" applyBorder="1" applyAlignment="1" applyProtection="1">
      <alignment horizontal="center" vertical="center"/>
      <protection locked="0"/>
    </xf>
    <xf numFmtId="1" fontId="3" fillId="4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right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6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2467225" y="0"/>
          <a:ext cx="899584" cy="92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2467225" y="0"/>
          <a:ext cx="899584" cy="927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2467225" y="0"/>
          <a:ext cx="899584" cy="9272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22955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rightToLeft="1" view="pageBreakPreview" zoomScaleNormal="100" zoomScaleSheetLayoutView="100" zoomScalePageLayoutView="90" workbookViewId="0">
      <selection activeCell="M39" sqref="M39:N39"/>
    </sheetView>
  </sheetViews>
  <sheetFormatPr defaultColWidth="6.28515625" defaultRowHeight="15.75"/>
  <cols>
    <col min="1" max="1" width="8.7109375" style="1" customWidth="1"/>
    <col min="2" max="4" width="5.42578125" style="1" customWidth="1"/>
    <col min="5" max="5" width="5.28515625" style="1" customWidth="1"/>
    <col min="6" max="6" width="5.710937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7109375" style="1" customWidth="1"/>
    <col min="16" max="16" width="6" style="1" customWidth="1"/>
    <col min="17" max="17" width="7" style="1" customWidth="1"/>
    <col min="18" max="18" width="8" style="1" customWidth="1"/>
    <col min="19" max="16384" width="6.28515625" style="1"/>
  </cols>
  <sheetData>
    <row r="1" spans="1:35" ht="18.75" customHeight="1">
      <c r="A1" s="92" t="s">
        <v>0</v>
      </c>
      <c r="B1" s="92"/>
      <c r="C1" s="92"/>
      <c r="D1" s="92"/>
      <c r="E1" s="92"/>
      <c r="F1" s="92"/>
      <c r="G1" s="12"/>
      <c r="H1" s="12"/>
      <c r="I1" s="12"/>
      <c r="J1" s="12"/>
      <c r="K1" s="75"/>
      <c r="L1" s="12"/>
      <c r="M1" s="97" t="s">
        <v>2</v>
      </c>
      <c r="N1" s="97"/>
      <c r="O1" s="97"/>
      <c r="P1" s="97"/>
      <c r="Q1" s="97"/>
    </row>
    <row r="2" spans="1:35" ht="14.25" customHeight="1">
      <c r="A2" s="92" t="s">
        <v>1</v>
      </c>
      <c r="B2" s="92"/>
      <c r="C2" s="92"/>
      <c r="D2" s="92"/>
      <c r="E2" s="92"/>
      <c r="F2" s="92"/>
      <c r="G2" s="12"/>
      <c r="H2" s="12"/>
      <c r="I2" s="12"/>
      <c r="J2" s="12"/>
      <c r="K2" s="75"/>
      <c r="L2" s="14"/>
      <c r="M2" s="91" t="s">
        <v>61</v>
      </c>
      <c r="N2" s="91"/>
      <c r="O2" s="91"/>
      <c r="P2" s="53" t="s">
        <v>58</v>
      </c>
      <c r="Q2" s="98">
        <v>4</v>
      </c>
      <c r="R2" s="98"/>
    </row>
    <row r="3" spans="1:35" ht="14.25" customHeight="1">
      <c r="A3" s="92" t="s">
        <v>59</v>
      </c>
      <c r="B3" s="92"/>
      <c r="C3" s="92"/>
      <c r="D3" s="92"/>
      <c r="E3" s="92"/>
      <c r="F3" s="92"/>
      <c r="G3" s="12"/>
      <c r="H3" s="12"/>
      <c r="I3" s="12"/>
      <c r="J3" s="12"/>
      <c r="K3" s="75"/>
      <c r="L3" s="14"/>
      <c r="M3" s="92" t="s">
        <v>3</v>
      </c>
      <c r="N3" s="92"/>
      <c r="O3" s="92"/>
      <c r="P3" s="16">
        <v>10</v>
      </c>
      <c r="Q3" s="15"/>
    </row>
    <row r="4" spans="1:35" ht="14.25" customHeight="1">
      <c r="A4" s="90" t="s">
        <v>36</v>
      </c>
      <c r="B4" s="90"/>
      <c r="C4" s="91" t="s">
        <v>62</v>
      </c>
      <c r="D4" s="91"/>
      <c r="E4" s="91"/>
      <c r="F4" s="91"/>
      <c r="G4" s="12"/>
      <c r="H4" s="12"/>
      <c r="I4" s="12"/>
      <c r="J4" s="12"/>
      <c r="K4" s="75"/>
      <c r="L4" s="14"/>
      <c r="M4" s="92" t="s">
        <v>4</v>
      </c>
      <c r="N4" s="92"/>
      <c r="O4" s="92"/>
      <c r="P4" s="17">
        <v>5</v>
      </c>
      <c r="Q4" s="93" t="s">
        <v>65</v>
      </c>
      <c r="R4" s="94"/>
    </row>
    <row r="5" spans="1:35" ht="16.5" customHeight="1" thickBot="1">
      <c r="A5" s="95" t="s">
        <v>37</v>
      </c>
      <c r="B5" s="95"/>
      <c r="C5" s="96" t="s">
        <v>33</v>
      </c>
      <c r="D5" s="96"/>
      <c r="E5" s="96"/>
      <c r="F5" s="96"/>
      <c r="G5" s="12"/>
      <c r="H5" s="12"/>
      <c r="I5" s="12"/>
      <c r="J5" s="12"/>
      <c r="K5" s="75"/>
      <c r="L5" s="14"/>
      <c r="M5" s="92" t="s">
        <v>5</v>
      </c>
      <c r="N5" s="92"/>
      <c r="O5" s="92"/>
      <c r="P5" s="18">
        <v>5</v>
      </c>
      <c r="Q5" s="54"/>
      <c r="R5" s="54"/>
      <c r="S5" s="103"/>
      <c r="T5" s="10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</row>
    <row r="6" spans="1:35" ht="17.25" thickTop="1" thickBot="1">
      <c r="A6" s="33"/>
      <c r="B6" s="100" t="s">
        <v>21</v>
      </c>
      <c r="C6" s="101"/>
      <c r="D6" s="100" t="s">
        <v>22</v>
      </c>
      <c r="E6" s="101"/>
      <c r="F6" s="100" t="s">
        <v>23</v>
      </c>
      <c r="G6" s="101"/>
      <c r="H6" s="100" t="s">
        <v>24</v>
      </c>
      <c r="I6" s="101"/>
      <c r="J6" s="100" t="s">
        <v>25</v>
      </c>
      <c r="K6" s="101"/>
      <c r="L6" s="100" t="s">
        <v>26</v>
      </c>
      <c r="M6" s="101"/>
      <c r="N6" s="100" t="s">
        <v>27</v>
      </c>
      <c r="O6" s="101"/>
      <c r="P6" s="102" t="s">
        <v>28</v>
      </c>
      <c r="Q6" s="102"/>
      <c r="R6" s="72" t="s">
        <v>57</v>
      </c>
      <c r="S6" s="104"/>
      <c r="T6" s="104"/>
      <c r="U6" s="104"/>
      <c r="V6" s="104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</row>
    <row r="7" spans="1:35" ht="16.5" thickTop="1">
      <c r="A7" s="32" t="s">
        <v>53</v>
      </c>
      <c r="B7" s="79"/>
      <c r="C7" s="80"/>
      <c r="D7" s="81"/>
      <c r="E7" s="80"/>
      <c r="F7" s="73"/>
      <c r="G7" s="74"/>
      <c r="H7" s="73"/>
      <c r="I7" s="74"/>
      <c r="J7" s="73"/>
      <c r="K7" s="74"/>
      <c r="L7" s="73"/>
      <c r="M7" s="74"/>
      <c r="N7" s="73"/>
      <c r="O7" s="74"/>
      <c r="P7" s="82"/>
      <c r="Q7" s="80"/>
      <c r="R7" s="51"/>
      <c r="S7" s="70"/>
      <c r="T7" s="70"/>
      <c r="U7" s="70"/>
      <c r="V7" s="70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</row>
    <row r="8" spans="1:35">
      <c r="A8" s="32" t="s">
        <v>6</v>
      </c>
      <c r="B8" s="83"/>
      <c r="C8" s="84"/>
      <c r="D8" s="84"/>
      <c r="E8" s="85"/>
      <c r="F8" s="83"/>
      <c r="G8" s="84"/>
      <c r="H8" s="84"/>
      <c r="I8" s="85"/>
      <c r="J8" s="86"/>
      <c r="K8" s="84"/>
      <c r="L8" s="84"/>
      <c r="M8" s="85"/>
      <c r="N8" s="87"/>
      <c r="O8" s="87"/>
      <c r="P8" s="87"/>
      <c r="Q8" s="88"/>
      <c r="R8" s="71"/>
      <c r="S8" s="104"/>
      <c r="T8" s="104"/>
      <c r="U8" s="104"/>
      <c r="V8" s="104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</row>
    <row r="9" spans="1:35">
      <c r="A9" s="19" t="s">
        <v>7</v>
      </c>
      <c r="B9" s="83"/>
      <c r="C9" s="84"/>
      <c r="D9" s="84"/>
      <c r="E9" s="85"/>
      <c r="F9" s="83"/>
      <c r="G9" s="84"/>
      <c r="H9" s="84"/>
      <c r="I9" s="85"/>
      <c r="J9" s="86"/>
      <c r="K9" s="84"/>
      <c r="L9" s="84"/>
      <c r="M9" s="85"/>
      <c r="N9" s="87"/>
      <c r="O9" s="87"/>
      <c r="P9" s="87"/>
      <c r="Q9" s="88"/>
      <c r="R9" s="71"/>
      <c r="S9" s="104"/>
      <c r="T9" s="104"/>
      <c r="U9" s="104"/>
      <c r="V9" s="104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</row>
    <row r="10" spans="1:35">
      <c r="A10" s="19" t="s">
        <v>8</v>
      </c>
      <c r="B10" s="83" t="s">
        <v>66</v>
      </c>
      <c r="C10" s="84"/>
      <c r="D10" s="84"/>
      <c r="E10" s="85"/>
      <c r="F10" s="83" t="s">
        <v>66</v>
      </c>
      <c r="G10" s="84"/>
      <c r="H10" s="84"/>
      <c r="I10" s="85"/>
      <c r="J10" s="86"/>
      <c r="K10" s="84"/>
      <c r="L10" s="84"/>
      <c r="M10" s="85"/>
      <c r="N10" s="89"/>
      <c r="O10" s="89"/>
      <c r="P10" s="89"/>
      <c r="Q10" s="86"/>
      <c r="R10" s="71"/>
      <c r="S10" s="104"/>
      <c r="T10" s="104"/>
      <c r="U10" s="104"/>
      <c r="V10" s="104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</row>
    <row r="11" spans="1:35">
      <c r="A11" s="19" t="s">
        <v>9</v>
      </c>
      <c r="B11" s="83"/>
      <c r="C11" s="84"/>
      <c r="D11" s="84"/>
      <c r="E11" s="85"/>
      <c r="F11" s="83"/>
      <c r="G11" s="84"/>
      <c r="H11" s="84"/>
      <c r="I11" s="85"/>
      <c r="J11" s="83"/>
      <c r="K11" s="84"/>
      <c r="L11" s="84"/>
      <c r="M11" s="85"/>
      <c r="N11" s="83"/>
      <c r="O11" s="84"/>
      <c r="P11" s="84"/>
      <c r="Q11" s="85"/>
      <c r="R11" s="67"/>
    </row>
    <row r="12" spans="1:35" ht="16.5" thickBot="1">
      <c r="A12" s="20" t="s">
        <v>10</v>
      </c>
      <c r="B12" s="83"/>
      <c r="C12" s="84"/>
      <c r="D12" s="84"/>
      <c r="E12" s="85"/>
      <c r="F12" s="83" t="s">
        <v>67</v>
      </c>
      <c r="G12" s="84"/>
      <c r="H12" s="84"/>
      <c r="I12" s="85"/>
      <c r="J12" s="86"/>
      <c r="K12" s="84"/>
      <c r="L12" s="84"/>
      <c r="M12" s="85"/>
      <c r="N12" s="132"/>
      <c r="O12" s="132"/>
      <c r="P12" s="132"/>
      <c r="Q12" s="116"/>
      <c r="R12" s="68"/>
    </row>
    <row r="13" spans="1:35" ht="5.25" customHeight="1" thickTop="1" thickBot="1">
      <c r="A13" s="31"/>
      <c r="B13" s="31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35" ht="16.5" thickTop="1">
      <c r="A14" s="107" t="s">
        <v>48</v>
      </c>
      <c r="B14" s="108"/>
      <c r="C14" s="109"/>
      <c r="D14" s="113" t="s">
        <v>49</v>
      </c>
      <c r="E14" s="114"/>
      <c r="F14" s="113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</row>
    <row r="15" spans="1:35" ht="16.5" thickBot="1">
      <c r="A15" s="110"/>
      <c r="B15" s="111"/>
      <c r="C15" s="112"/>
      <c r="D15" s="116" t="s">
        <v>50</v>
      </c>
      <c r="E15" s="117"/>
      <c r="F15" s="116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/>
    </row>
    <row r="16" spans="1:35" ht="6" customHeight="1" thickTop="1" thickBo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4" ht="17.25" thickTop="1" thickBot="1">
      <c r="A17" s="128" t="s">
        <v>11</v>
      </c>
      <c r="B17" s="129"/>
      <c r="C17" s="130"/>
      <c r="D17" s="130"/>
      <c r="E17" s="130"/>
      <c r="F17" s="130"/>
      <c r="G17" s="130"/>
      <c r="H17" s="131"/>
      <c r="I17" s="21"/>
      <c r="J17" s="128" t="s">
        <v>12</v>
      </c>
      <c r="K17" s="129"/>
      <c r="L17" s="130"/>
      <c r="M17" s="130"/>
      <c r="N17" s="130"/>
      <c r="O17" s="130"/>
      <c r="P17" s="130"/>
      <c r="Q17" s="131"/>
    </row>
    <row r="18" spans="1:24" s="46" customFormat="1" ht="39" thickTop="1">
      <c r="A18" s="47" t="s">
        <v>13</v>
      </c>
      <c r="B18" s="133" t="s">
        <v>14</v>
      </c>
      <c r="C18" s="134"/>
      <c r="D18" s="135" t="s">
        <v>39</v>
      </c>
      <c r="E18" s="106"/>
      <c r="F18" s="105" t="s">
        <v>40</v>
      </c>
      <c r="G18" s="106"/>
      <c r="H18" s="44" t="s">
        <v>51</v>
      </c>
      <c r="I18" s="21"/>
      <c r="J18" s="47" t="s">
        <v>13</v>
      </c>
      <c r="K18" s="133" t="s">
        <v>14</v>
      </c>
      <c r="L18" s="134"/>
      <c r="M18" s="135" t="s">
        <v>39</v>
      </c>
      <c r="N18" s="106"/>
      <c r="O18" s="105" t="s">
        <v>40</v>
      </c>
      <c r="P18" s="106"/>
      <c r="Q18" s="44" t="s">
        <v>51</v>
      </c>
      <c r="W18" s="48"/>
      <c r="X18" s="48"/>
    </row>
    <row r="19" spans="1:24">
      <c r="A19" s="22" t="s">
        <v>52</v>
      </c>
      <c r="B19" s="120">
        <v>44289</v>
      </c>
      <c r="C19" s="121"/>
      <c r="D19" s="125"/>
      <c r="E19" s="126"/>
      <c r="F19" s="127"/>
      <c r="G19" s="126"/>
      <c r="H19" s="40" t="str">
        <f>IF(D19=Sheet2!B10,"",IF((D19+F19)&lt;&gt;0,(D19+F19), ""))</f>
        <v/>
      </c>
      <c r="I19" s="21"/>
      <c r="J19" s="22" t="s">
        <v>52</v>
      </c>
      <c r="K19" s="120">
        <f>B24+2</f>
        <v>44296</v>
      </c>
      <c r="L19" s="121"/>
      <c r="M19" s="125"/>
      <c r="N19" s="126"/>
      <c r="O19" s="127"/>
      <c r="P19" s="126"/>
      <c r="Q19" s="40" t="str">
        <f>IF(M19=Sheet2!B10,"",IF((M19+O19)&lt;&gt;0,(M19+O19), ""))</f>
        <v/>
      </c>
      <c r="X19" s="35"/>
    </row>
    <row r="20" spans="1:24" ht="14.25" customHeight="1">
      <c r="A20" s="22" t="s">
        <v>6</v>
      </c>
      <c r="B20" s="120">
        <f>B19+1</f>
        <v>44290</v>
      </c>
      <c r="C20" s="121"/>
      <c r="D20" s="122"/>
      <c r="E20" s="123"/>
      <c r="F20" s="124"/>
      <c r="G20" s="123"/>
      <c r="H20" s="40"/>
      <c r="I20" s="21"/>
      <c r="J20" s="22" t="s">
        <v>6</v>
      </c>
      <c r="K20" s="120">
        <f>K19+1</f>
        <v>44297</v>
      </c>
      <c r="L20" s="121"/>
      <c r="M20" s="125"/>
      <c r="N20" s="126"/>
      <c r="O20" s="127"/>
      <c r="P20" s="126"/>
      <c r="Q20" s="40"/>
    </row>
    <row r="21" spans="1:24" ht="14.25" customHeight="1">
      <c r="A21" s="22" t="s">
        <v>7</v>
      </c>
      <c r="B21" s="120">
        <f t="shared" ref="B21:B24" si="0">B20+1</f>
        <v>44291</v>
      </c>
      <c r="C21" s="121"/>
      <c r="D21" s="122"/>
      <c r="E21" s="123"/>
      <c r="F21" s="124"/>
      <c r="G21" s="123"/>
      <c r="H21" s="40"/>
      <c r="I21" s="21"/>
      <c r="J21" s="22" t="s">
        <v>7</v>
      </c>
      <c r="K21" s="120">
        <f>K20+1</f>
        <v>44298</v>
      </c>
      <c r="L21" s="121"/>
      <c r="M21" s="125"/>
      <c r="N21" s="126"/>
      <c r="O21" s="127"/>
      <c r="P21" s="126"/>
      <c r="Q21" s="40"/>
    </row>
    <row r="22" spans="1:24" ht="14.25" customHeight="1">
      <c r="A22" s="22" t="s">
        <v>8</v>
      </c>
      <c r="B22" s="120">
        <f t="shared" si="0"/>
        <v>44292</v>
      </c>
      <c r="C22" s="121"/>
      <c r="D22" s="122"/>
      <c r="E22" s="123"/>
      <c r="F22" s="124">
        <v>4</v>
      </c>
      <c r="G22" s="123"/>
      <c r="H22" s="40">
        <v>4</v>
      </c>
      <c r="I22" s="21"/>
      <c r="J22" s="22" t="s">
        <v>8</v>
      </c>
      <c r="K22" s="120">
        <f t="shared" ref="K22:K24" si="1">K21+1</f>
        <v>44299</v>
      </c>
      <c r="L22" s="121"/>
      <c r="M22" s="125"/>
      <c r="N22" s="126"/>
      <c r="O22" s="127">
        <v>4</v>
      </c>
      <c r="P22" s="126"/>
      <c r="Q22" s="40">
        <f>IF(M22=Sheet2!B10,"",IF((M22+O22)&lt;&gt;0,(M22+O22), ""))</f>
        <v>4</v>
      </c>
    </row>
    <row r="23" spans="1:24" ht="14.25" customHeight="1">
      <c r="A23" s="22" t="s">
        <v>9</v>
      </c>
      <c r="B23" s="120">
        <f t="shared" si="0"/>
        <v>44293</v>
      </c>
      <c r="C23" s="121"/>
      <c r="D23" s="122"/>
      <c r="E23" s="123"/>
      <c r="F23" s="124"/>
      <c r="G23" s="123"/>
      <c r="H23" s="40"/>
      <c r="I23" s="21"/>
      <c r="J23" s="22" t="s">
        <v>9</v>
      </c>
      <c r="K23" s="120">
        <f t="shared" si="1"/>
        <v>44300</v>
      </c>
      <c r="L23" s="121"/>
      <c r="M23" s="125"/>
      <c r="N23" s="126"/>
      <c r="O23" s="127"/>
      <c r="P23" s="126"/>
      <c r="Q23" s="40" t="str">
        <f>IF(M23=Sheet2!B10,"",IF((M23+O23)&lt;&gt;0,(M23+O23), ""))</f>
        <v/>
      </c>
    </row>
    <row r="24" spans="1:24" ht="14.25" customHeight="1">
      <c r="A24" s="22" t="s">
        <v>10</v>
      </c>
      <c r="B24" s="120">
        <f t="shared" si="0"/>
        <v>44294</v>
      </c>
      <c r="C24" s="121"/>
      <c r="D24" s="122"/>
      <c r="E24" s="123"/>
      <c r="F24" s="124"/>
      <c r="G24" s="123"/>
      <c r="H24" s="40" t="str">
        <f>IF(D24=Sheet2!B10,"",IF((D24+F24)&lt;&gt;0,(D24+F24), ""))</f>
        <v/>
      </c>
      <c r="I24" s="21"/>
      <c r="J24" s="22" t="s">
        <v>10</v>
      </c>
      <c r="K24" s="120">
        <f t="shared" si="1"/>
        <v>44301</v>
      </c>
      <c r="L24" s="121"/>
      <c r="M24" s="125"/>
      <c r="N24" s="126"/>
      <c r="O24" s="127"/>
      <c r="P24" s="126"/>
      <c r="Q24" s="40" t="str">
        <f>IF(M24=Sheet2!B10,"",IF((M24+O24)&lt;&gt;0,(M24+O24), ""))</f>
        <v/>
      </c>
    </row>
    <row r="25" spans="1:24" ht="23.25" customHeight="1">
      <c r="A25" s="23" t="s">
        <v>18</v>
      </c>
      <c r="B25" s="120"/>
      <c r="C25" s="121"/>
      <c r="D25" s="122">
        <v>3</v>
      </c>
      <c r="E25" s="123"/>
      <c r="F25" s="136"/>
      <c r="G25" s="137"/>
      <c r="H25" s="40">
        <v>3</v>
      </c>
      <c r="I25" s="21"/>
      <c r="J25" s="23" t="s">
        <v>18</v>
      </c>
      <c r="K25" s="120"/>
      <c r="L25" s="121"/>
      <c r="M25" s="125">
        <v>3</v>
      </c>
      <c r="N25" s="126"/>
      <c r="O25" s="127"/>
      <c r="P25" s="126"/>
      <c r="Q25" s="40">
        <f>IF(M25=Sheet2!B10,"",IF((M25+O25)&lt;&gt;0,(M25+O25), ""))</f>
        <v>3</v>
      </c>
    </row>
    <row r="26" spans="1:24">
      <c r="A26" s="42" t="s">
        <v>55</v>
      </c>
      <c r="B26" s="120"/>
      <c r="C26" s="121"/>
      <c r="D26" s="122"/>
      <c r="E26" s="123"/>
      <c r="F26" s="124"/>
      <c r="G26" s="123"/>
      <c r="H26" s="40" t="str">
        <f>IF(D26=Sheet2!B10,"",IF((D26+F26)&lt;&gt;0,((D26*2)+F26), ""))</f>
        <v/>
      </c>
      <c r="I26" s="21"/>
      <c r="J26" s="42" t="s">
        <v>55</v>
      </c>
      <c r="K26" s="120"/>
      <c r="L26" s="121"/>
      <c r="M26" s="122"/>
      <c r="N26" s="123"/>
      <c r="O26" s="127"/>
      <c r="P26" s="126"/>
      <c r="Q26" s="40" t="str">
        <f>IF(M26=Sheet2!K10,"",IF((M26+O26)&lt;&gt;0,((M26*2)+O26), ""))</f>
        <v/>
      </c>
    </row>
    <row r="27" spans="1:24">
      <c r="A27" s="42" t="s">
        <v>56</v>
      </c>
      <c r="B27" s="120"/>
      <c r="C27" s="121"/>
      <c r="D27" s="122"/>
      <c r="E27" s="123"/>
      <c r="F27" s="124"/>
      <c r="G27" s="123"/>
      <c r="H27" s="40" t="str">
        <f>IF(D27=Sheet2!B10,"",IF((D27+F27)&lt;&gt;0,((D27*3)+F27), ""))</f>
        <v/>
      </c>
      <c r="I27" s="21"/>
      <c r="J27" s="42" t="s">
        <v>56</v>
      </c>
      <c r="K27" s="120"/>
      <c r="L27" s="121"/>
      <c r="M27" s="125"/>
      <c r="N27" s="126"/>
      <c r="O27" s="127"/>
      <c r="P27" s="126"/>
      <c r="Q27" s="40" t="str">
        <f>IF(M27=Sheet2!K10,"",IF((M27+O27)&lt;&gt;0,((M27*3)+O27), ""))</f>
        <v/>
      </c>
    </row>
    <row r="28" spans="1:24" ht="26.25" customHeight="1">
      <c r="A28" s="23" t="s">
        <v>19</v>
      </c>
      <c r="B28" s="120"/>
      <c r="C28" s="121"/>
      <c r="D28" s="122"/>
      <c r="E28" s="123"/>
      <c r="F28" s="136"/>
      <c r="G28" s="137"/>
      <c r="H28" s="40"/>
      <c r="I28" s="21"/>
      <c r="J28" s="23" t="s">
        <v>19</v>
      </c>
      <c r="K28" s="120"/>
      <c r="L28" s="121"/>
      <c r="M28" s="125"/>
      <c r="N28" s="126"/>
      <c r="O28" s="127"/>
      <c r="P28" s="126"/>
      <c r="Q28" s="40"/>
    </row>
    <row r="29" spans="1:24" ht="16.5" thickBot="1">
      <c r="A29" s="140" t="s">
        <v>15</v>
      </c>
      <c r="B29" s="141"/>
      <c r="C29" s="142"/>
      <c r="D29" s="143" t="str">
        <f>"="&amp;"1x"&amp;IF(SUM(D19:D24,F19:F28,D25,D28)&lt;&gt;0,SUM(D19:D24,F19:F28,D25,D28),0)&amp;"+"&amp;"2x"&amp;IF(AND(D26&lt;&gt;0,D26&lt;&gt;Sheet2!B10),D26,0) &amp; "+"&amp; "3x" &amp; IF(AND(D27&lt;&gt;0,D27&lt;&gt;Sheet2!B10),D27,0)</f>
        <v>=1x7+2x0+3x0</v>
      </c>
      <c r="E29" s="144"/>
      <c r="F29" s="144"/>
      <c r="G29" s="145"/>
      <c r="H29" s="41">
        <f>SUM(H19:H28)</f>
        <v>7</v>
      </c>
      <c r="I29" s="21"/>
      <c r="J29" s="146" t="s">
        <v>15</v>
      </c>
      <c r="K29" s="141"/>
      <c r="L29" s="147"/>
      <c r="M29" s="143" t="str">
        <f>"="&amp;"1x"&amp;IF(SUM(M19:M24,O19:O28,M25,M28)&lt;&gt;0,SUM(M19:M24,O19:O28,M25,M28),0)&amp;"+"&amp;"2x"&amp;IF(AND(M26&lt;&gt;0,M26&lt;&gt;Sheet2!B10),M26,0) &amp; "+"&amp; "3x" &amp; IF(AND(M27&lt;&gt;0,M27&lt;&gt;Sheet2!B10),M27,0)</f>
        <v>=1x7+2x0+3x0</v>
      </c>
      <c r="N29" s="144"/>
      <c r="O29" s="144"/>
      <c r="P29" s="145"/>
      <c r="Q29" s="41">
        <f>SUM(Q19:Q28)</f>
        <v>7</v>
      </c>
    </row>
    <row r="30" spans="1:24" ht="9" customHeight="1" thickTop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4" ht="17.25" thickTop="1" thickBot="1">
      <c r="A31" s="148" t="s">
        <v>16</v>
      </c>
      <c r="B31" s="149"/>
      <c r="C31" s="149"/>
      <c r="D31" s="149"/>
      <c r="E31" s="149"/>
      <c r="F31" s="149"/>
      <c r="G31" s="149"/>
      <c r="H31" s="150"/>
      <c r="I31" s="21"/>
      <c r="J31" s="148" t="s">
        <v>17</v>
      </c>
      <c r="K31" s="149"/>
      <c r="L31" s="149"/>
      <c r="M31" s="149"/>
      <c r="N31" s="149"/>
      <c r="O31" s="149"/>
      <c r="P31" s="149"/>
      <c r="Q31" s="150"/>
    </row>
    <row r="32" spans="1:24" s="46" customFormat="1" ht="39" thickTop="1">
      <c r="A32" s="43" t="s">
        <v>13</v>
      </c>
      <c r="B32" s="138" t="s">
        <v>14</v>
      </c>
      <c r="C32" s="139"/>
      <c r="D32" s="135" t="s">
        <v>39</v>
      </c>
      <c r="E32" s="106"/>
      <c r="F32" s="105" t="s">
        <v>40</v>
      </c>
      <c r="G32" s="106"/>
      <c r="H32" s="44" t="s">
        <v>51</v>
      </c>
      <c r="I32" s="45"/>
      <c r="J32" s="43" t="s">
        <v>13</v>
      </c>
      <c r="K32" s="138" t="s">
        <v>14</v>
      </c>
      <c r="L32" s="139"/>
      <c r="M32" s="135" t="s">
        <v>39</v>
      </c>
      <c r="N32" s="106"/>
      <c r="O32" s="105" t="s">
        <v>40</v>
      </c>
      <c r="P32" s="106"/>
      <c r="Q32" s="44" t="s">
        <v>51</v>
      </c>
    </row>
    <row r="33" spans="1:17">
      <c r="A33" s="22" t="s">
        <v>52</v>
      </c>
      <c r="B33" s="151">
        <f>K24+2</f>
        <v>44303</v>
      </c>
      <c r="C33" s="152"/>
      <c r="D33" s="125"/>
      <c r="E33" s="126"/>
      <c r="F33" s="127"/>
      <c r="G33" s="126"/>
      <c r="H33" s="40" t="str">
        <f>IF(D33=Sheet2!B10,"",IF((D33+F33)&lt;&gt;0,(D33+F33), ""))</f>
        <v/>
      </c>
      <c r="I33" s="24"/>
      <c r="J33" s="22" t="s">
        <v>52</v>
      </c>
      <c r="K33" s="151">
        <f>B38+2</f>
        <v>44310</v>
      </c>
      <c r="L33" s="152"/>
      <c r="M33" s="125"/>
      <c r="N33" s="126"/>
      <c r="O33" s="127"/>
      <c r="P33" s="126"/>
      <c r="Q33" s="40" t="str">
        <f>IF(M33=Sheet2!B10,"",IF((M33+O33)&lt;&gt;0,(M33+O33), ""))</f>
        <v/>
      </c>
    </row>
    <row r="34" spans="1:17" ht="15" customHeight="1">
      <c r="A34" s="22" t="s">
        <v>6</v>
      </c>
      <c r="B34" s="151">
        <f>B33+1</f>
        <v>44304</v>
      </c>
      <c r="C34" s="152"/>
      <c r="D34" s="125"/>
      <c r="E34" s="126"/>
      <c r="F34" s="127"/>
      <c r="G34" s="126"/>
      <c r="H34" s="40" t="str">
        <f>IF(D34=Sheet2!B10,"",IF((D34+F34)&lt;&gt;0,(D34+F34), ""))</f>
        <v/>
      </c>
      <c r="I34" s="21"/>
      <c r="J34" s="22" t="s">
        <v>6</v>
      </c>
      <c r="K34" s="151">
        <f>K33+1</f>
        <v>44311</v>
      </c>
      <c r="L34" s="152"/>
      <c r="M34" s="125"/>
      <c r="N34" s="126"/>
      <c r="O34" s="127"/>
      <c r="P34" s="126"/>
      <c r="Q34" s="40" t="str">
        <f>IF(M34=Sheet2!B10,"",IF((M34+O34)&lt;&gt;0,(M34+O34), ""))</f>
        <v/>
      </c>
    </row>
    <row r="35" spans="1:17" ht="15" customHeight="1">
      <c r="A35" s="22" t="s">
        <v>7</v>
      </c>
      <c r="B35" s="151">
        <f t="shared" ref="B35:B38" si="2">B34+1</f>
        <v>44305</v>
      </c>
      <c r="C35" s="152"/>
      <c r="D35" s="125"/>
      <c r="E35" s="126"/>
      <c r="F35" s="127"/>
      <c r="G35" s="126"/>
      <c r="H35" s="40"/>
      <c r="I35" s="21"/>
      <c r="J35" s="22" t="s">
        <v>7</v>
      </c>
      <c r="K35" s="151">
        <f t="shared" ref="K35:K38" si="3">K34+1</f>
        <v>44312</v>
      </c>
      <c r="L35" s="152"/>
      <c r="M35" s="125"/>
      <c r="N35" s="126"/>
      <c r="O35" s="127"/>
      <c r="P35" s="126"/>
      <c r="Q35" s="40"/>
    </row>
    <row r="36" spans="1:17" ht="15" customHeight="1">
      <c r="A36" s="22" t="s">
        <v>8</v>
      </c>
      <c r="B36" s="151">
        <f t="shared" si="2"/>
        <v>44306</v>
      </c>
      <c r="C36" s="152"/>
      <c r="D36" s="125"/>
      <c r="E36" s="126"/>
      <c r="F36" s="127">
        <v>4</v>
      </c>
      <c r="G36" s="126"/>
      <c r="H36" s="40">
        <v>4</v>
      </c>
      <c r="I36" s="21"/>
      <c r="J36" s="22" t="s">
        <v>8</v>
      </c>
      <c r="K36" s="151">
        <f t="shared" si="3"/>
        <v>44313</v>
      </c>
      <c r="L36" s="152"/>
      <c r="M36" s="125"/>
      <c r="N36" s="126"/>
      <c r="O36" s="127">
        <v>4</v>
      </c>
      <c r="P36" s="126"/>
      <c r="Q36" s="40">
        <v>4</v>
      </c>
    </row>
    <row r="37" spans="1:17" ht="15" customHeight="1">
      <c r="A37" s="22" t="s">
        <v>9</v>
      </c>
      <c r="B37" s="151">
        <f t="shared" si="2"/>
        <v>44307</v>
      </c>
      <c r="C37" s="152"/>
      <c r="D37" s="125"/>
      <c r="E37" s="126"/>
      <c r="F37" s="127"/>
      <c r="G37" s="126"/>
      <c r="H37" s="40"/>
      <c r="I37" s="21"/>
      <c r="J37" s="22" t="s">
        <v>9</v>
      </c>
      <c r="K37" s="151">
        <f t="shared" si="3"/>
        <v>44314</v>
      </c>
      <c r="L37" s="152"/>
      <c r="M37" s="125"/>
      <c r="N37" s="126"/>
      <c r="O37" s="127"/>
      <c r="P37" s="126"/>
      <c r="Q37" s="40"/>
    </row>
    <row r="38" spans="1:17" ht="15" customHeight="1">
      <c r="A38" s="22" t="s">
        <v>10</v>
      </c>
      <c r="B38" s="151">
        <f t="shared" si="2"/>
        <v>44308</v>
      </c>
      <c r="C38" s="152"/>
      <c r="D38" s="125"/>
      <c r="E38" s="126"/>
      <c r="F38" s="127"/>
      <c r="G38" s="126"/>
      <c r="H38" s="40"/>
      <c r="I38" s="21"/>
      <c r="J38" s="22" t="s">
        <v>10</v>
      </c>
      <c r="K38" s="151">
        <f t="shared" si="3"/>
        <v>44315</v>
      </c>
      <c r="L38" s="152"/>
      <c r="M38" s="125"/>
      <c r="N38" s="126"/>
      <c r="O38" s="127"/>
      <c r="P38" s="126"/>
      <c r="Q38" s="40"/>
    </row>
    <row r="39" spans="1:17" ht="21.75" customHeight="1">
      <c r="A39" s="23" t="s">
        <v>18</v>
      </c>
      <c r="B39" s="151"/>
      <c r="C39" s="152"/>
      <c r="D39" s="125">
        <v>3</v>
      </c>
      <c r="E39" s="126"/>
      <c r="F39" s="153"/>
      <c r="G39" s="154"/>
      <c r="H39" s="40">
        <f>IF(D39=Sheet2!B10,"",IF((D39+F39)&lt;&gt;0,(D39+F39), ""))</f>
        <v>3</v>
      </c>
      <c r="I39" s="21"/>
      <c r="J39" s="23" t="s">
        <v>18</v>
      </c>
      <c r="K39" s="151"/>
      <c r="L39" s="152"/>
      <c r="M39" s="125">
        <v>3</v>
      </c>
      <c r="N39" s="126"/>
      <c r="O39" s="153"/>
      <c r="P39" s="154"/>
      <c r="Q39" s="40">
        <f>IF(M39=Sheet2!B10,"",IF((M39+O39)&lt;&gt;0,(M39+O39), ""))</f>
        <v>3</v>
      </c>
    </row>
    <row r="40" spans="1:17">
      <c r="A40" s="42" t="s">
        <v>55</v>
      </c>
      <c r="B40" s="151"/>
      <c r="C40" s="152"/>
      <c r="D40" s="125"/>
      <c r="E40" s="126"/>
      <c r="F40" s="127"/>
      <c r="G40" s="126"/>
      <c r="H40" s="40" t="str">
        <f>IF(D40=Sheet2!B24,"",IF((D40+F40)&lt;&gt;0,((D40*2)+F40), ""))</f>
        <v/>
      </c>
      <c r="I40" s="21"/>
      <c r="J40" s="42" t="s">
        <v>55</v>
      </c>
      <c r="K40" s="151"/>
      <c r="L40" s="152"/>
      <c r="M40" s="125"/>
      <c r="N40" s="126"/>
      <c r="O40" s="127"/>
      <c r="P40" s="126"/>
      <c r="Q40" s="40" t="str">
        <f>IF(M40=Sheet2!K24,"",IF((M40+O40)&lt;&gt;0,((M40*2)+O40), ""))</f>
        <v/>
      </c>
    </row>
    <row r="41" spans="1:17">
      <c r="A41" s="42" t="s">
        <v>56</v>
      </c>
      <c r="B41" s="151"/>
      <c r="C41" s="152"/>
      <c r="D41" s="125"/>
      <c r="E41" s="126"/>
      <c r="F41" s="127"/>
      <c r="G41" s="126"/>
      <c r="H41" s="40" t="str">
        <f>IF(D41=Sheet2!B24,"",IF((D41+F41)&lt;&gt;0,((D41*3)+F41), ""))</f>
        <v/>
      </c>
      <c r="I41" s="21"/>
      <c r="J41" s="42" t="s">
        <v>56</v>
      </c>
      <c r="K41" s="151"/>
      <c r="L41" s="152"/>
      <c r="M41" s="125"/>
      <c r="N41" s="126"/>
      <c r="O41" s="127"/>
      <c r="P41" s="126"/>
      <c r="Q41" s="40" t="str">
        <f>IF(M41=Sheet2!K24,"",IF((M41+O41)&lt;&gt;0,((M41*3)+O41), ""))</f>
        <v/>
      </c>
    </row>
    <row r="42" spans="1:17" ht="21.75" customHeight="1">
      <c r="A42" s="23" t="s">
        <v>19</v>
      </c>
      <c r="B42" s="151"/>
      <c r="C42" s="152"/>
      <c r="D42" s="125"/>
      <c r="E42" s="126"/>
      <c r="F42" s="153"/>
      <c r="G42" s="154"/>
      <c r="H42" s="40"/>
      <c r="I42" s="21"/>
      <c r="J42" s="23" t="s">
        <v>19</v>
      </c>
      <c r="K42" s="151"/>
      <c r="L42" s="152"/>
      <c r="M42" s="125"/>
      <c r="N42" s="126"/>
      <c r="O42" s="153"/>
      <c r="P42" s="154"/>
      <c r="Q42" s="40" t="str">
        <f>IF(M42=Sheet2!B10,"",IF((M42+O42)&lt;&gt;0,(M42+O42), ""))</f>
        <v/>
      </c>
    </row>
    <row r="43" spans="1:17" ht="16.5" thickBot="1">
      <c r="A43" s="140" t="s">
        <v>15</v>
      </c>
      <c r="B43" s="141"/>
      <c r="C43" s="142"/>
      <c r="D43" s="143" t="str">
        <f>"="&amp;"1x"&amp;IF(SUM(D33:D38,F33:F42,D39,D42)&lt;&gt;0,SUM(D33:D38,F33:F42,D39,D42),0)&amp;"+"&amp;"2x"&amp;IF(AND(D40&lt;&gt;0,D40&lt;&gt;Sheet2!B10),D40,0) &amp; "+"&amp; "3x" &amp; IF(AND(D41&lt;&gt;0,D41&lt;&gt;Sheet2!B10),D41,0)</f>
        <v>=1x7+2x0+3x0</v>
      </c>
      <c r="E43" s="144"/>
      <c r="F43" s="144"/>
      <c r="G43" s="145"/>
      <c r="H43" s="41">
        <f>SUM(H33:H42)</f>
        <v>7</v>
      </c>
      <c r="I43" s="21"/>
      <c r="J43" s="140" t="s">
        <v>15</v>
      </c>
      <c r="K43" s="141"/>
      <c r="L43" s="142"/>
      <c r="M43" s="143" t="str">
        <f>"="&amp;"1x"&amp;IF(SUM(M33:M38,O33:O42,M39,M42)&lt;&gt;0,SUM(M33:M38,O33:O42,M39,M42),0)&amp;"+"&amp;"2x"&amp;IF(AND(M40&lt;&gt;0,M40&lt;&gt;Sheet2!B10),M40,0) &amp; "+"&amp; "3x" &amp; IF(AND(M41&lt;&gt;0,M41&lt;&gt;Sheet2!B10),M41,0)</f>
        <v>=1x7+2x0+3x0</v>
      </c>
      <c r="N43" s="144"/>
      <c r="O43" s="144"/>
      <c r="P43" s="145"/>
      <c r="Q43" s="41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7</v>
      </c>
    </row>
    <row r="44" spans="1:17" ht="9.75" customHeight="1" thickTop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5" thickBot="1">
      <c r="A45" s="158" t="str">
        <f>"کۆی گشتی کاتژمێرەکان : [" &amp; SUM(H29,Q29,H43,Q43) &amp; "] کاتژمێر"</f>
        <v>کۆی گشتی کاتژمێرەکان : [28] کاتژمێر</v>
      </c>
      <c r="B45" s="158"/>
      <c r="C45" s="158"/>
      <c r="D45" s="158"/>
      <c r="E45" s="158"/>
      <c r="F45" s="158"/>
      <c r="G45" s="158"/>
      <c r="H45" s="25"/>
      <c r="I45" s="158" t="str">
        <f>"کۆی کاتژمێرەکانی زێدەکی :[" &amp; SUM(H29,Q29,H43,Q43) - (IF(H29=0,0,P5)+IF(Q29=0,0,P5)+IF(H43=0,0,P5)+IF(Q43=0,0,P5)) &amp; "] کاتژمێر"</f>
        <v>کۆی کاتژمێرەکانی زێدەکی :[8] کاتژمێر</v>
      </c>
      <c r="J45" s="158"/>
      <c r="K45" s="158"/>
      <c r="L45" s="158"/>
      <c r="M45" s="158"/>
      <c r="N45" s="158"/>
      <c r="O45" s="158"/>
      <c r="P45" s="25"/>
      <c r="Q45" s="25"/>
    </row>
    <row r="46" spans="1:17" ht="17.25" thickTop="1" thickBot="1">
      <c r="A46" s="158" t="str">
        <f>"کۆی کاتژمێرەکانی نیساب :[" &amp;IF(H29=0,0,P5)+IF(Q29=0,0,P5)+IF(H43=0,0,P5)+IF(Q43=0,0,P5) &amp; "] کاتژمێر"</f>
        <v>کۆی کاتژمێرەکانی نیساب :[20] کاتژمێر</v>
      </c>
      <c r="B46" s="158"/>
      <c r="C46" s="158"/>
      <c r="D46" s="158"/>
      <c r="E46" s="158"/>
      <c r="F46" s="158"/>
      <c r="G46" s="158"/>
      <c r="H46" s="25"/>
      <c r="I46" s="159" t="s">
        <v>20</v>
      </c>
      <c r="J46" s="159"/>
      <c r="K46" s="159"/>
      <c r="L46" s="160">
        <f>IF(C5=Sheet2!A2,3500,IF(C5=Sheet2!A3,4500,IF(C5=Sheet2!A4,5500,IF(C5=Sheet2!A1,2500,6500))))</f>
        <v>4500</v>
      </c>
      <c r="M46" s="160"/>
      <c r="N46" s="26" t="s">
        <v>29</v>
      </c>
      <c r="O46" s="25"/>
      <c r="P46" s="25"/>
      <c r="Q46" s="25"/>
    </row>
    <row r="47" spans="1:17" ht="17.25" thickTop="1" thickBot="1">
      <c r="A47" s="15"/>
      <c r="B47" s="15"/>
      <c r="C47" s="15"/>
      <c r="D47" s="15"/>
      <c r="E47" s="15"/>
      <c r="F47" s="15"/>
      <c r="G47" s="15"/>
      <c r="H47" s="25"/>
      <c r="I47" s="161" t="s">
        <v>30</v>
      </c>
      <c r="J47" s="161"/>
      <c r="K47" s="161"/>
      <c r="L47" s="162">
        <f>L46*( SUM(H29,Q29,H43,Q43) - (IF(H29=0,0,P5)+IF(Q29=0,0,P5)+IF(H43=0,0,P5)+IF(Q43=0,0,P5)))</f>
        <v>36000</v>
      </c>
      <c r="M47" s="162"/>
      <c r="N47" s="26" t="s">
        <v>29</v>
      </c>
      <c r="O47" s="25"/>
      <c r="P47" s="25"/>
      <c r="Q47" s="25"/>
    </row>
    <row r="48" spans="1:17" ht="51" customHeight="1" thickTop="1">
      <c r="A48" s="15"/>
      <c r="B48" s="15"/>
      <c r="C48" s="15"/>
      <c r="D48" s="15"/>
      <c r="E48" s="15"/>
      <c r="F48" s="15"/>
      <c r="G48" s="15"/>
      <c r="H48" s="25"/>
      <c r="I48" s="27"/>
      <c r="J48" s="27"/>
      <c r="K48" s="27"/>
      <c r="L48" s="28"/>
      <c r="M48" s="29"/>
      <c r="N48" s="25"/>
      <c r="O48" s="25"/>
      <c r="P48" s="25"/>
      <c r="Q48" s="25"/>
    </row>
    <row r="49" spans="1:17">
      <c r="A49" s="155"/>
      <c r="B49" s="155"/>
      <c r="C49" s="155"/>
      <c r="D49" s="10"/>
      <c r="E49" s="5"/>
      <c r="F49" s="5"/>
      <c r="G49" s="156" t="s">
        <v>41</v>
      </c>
      <c r="H49" s="156"/>
      <c r="I49" s="156"/>
      <c r="J49" s="156"/>
      <c r="K49" s="4"/>
      <c r="L49" s="4"/>
      <c r="M49" s="157" t="s">
        <v>42</v>
      </c>
      <c r="N49" s="157"/>
      <c r="O49" s="157"/>
      <c r="P49" s="4"/>
      <c r="Q49" s="4"/>
    </row>
    <row r="50" spans="1:17">
      <c r="A50" s="155"/>
      <c r="B50" s="155"/>
      <c r="C50" s="155"/>
      <c r="D50" s="10"/>
      <c r="E50" s="5"/>
      <c r="F50" s="5"/>
      <c r="G50" s="156" t="s">
        <v>43</v>
      </c>
      <c r="H50" s="156"/>
      <c r="I50" s="156"/>
      <c r="J50" s="156"/>
      <c r="K50" s="4"/>
      <c r="L50" s="4"/>
      <c r="M50" s="157" t="s">
        <v>44</v>
      </c>
      <c r="N50" s="157"/>
      <c r="O50" s="157"/>
      <c r="P50" s="4"/>
      <c r="Q50" s="4"/>
    </row>
    <row r="51" spans="1:17" ht="63.75" customHeight="1">
      <c r="A51" s="78"/>
      <c r="B51" s="78"/>
      <c r="C51" s="78"/>
      <c r="D51" s="10"/>
      <c r="E51" s="77"/>
      <c r="F51" s="77"/>
      <c r="G51" s="77"/>
      <c r="H51" s="77"/>
      <c r="I51" s="4"/>
      <c r="J51" s="76"/>
      <c r="K51" s="76"/>
      <c r="L51" s="76"/>
      <c r="M51" s="76"/>
      <c r="N51" s="76"/>
      <c r="O51" s="3"/>
      <c r="P51" s="4"/>
      <c r="Q51" s="4"/>
    </row>
    <row r="52" spans="1:17" ht="14.25" customHeight="1">
      <c r="A52" s="155" t="str">
        <f>C4</f>
        <v>جمال كمال محمدامين</v>
      </c>
      <c r="B52" s="155"/>
      <c r="C52" s="155"/>
      <c r="D52" s="10"/>
      <c r="E52" s="5"/>
      <c r="F52" s="5"/>
      <c r="G52" s="156" t="s">
        <v>60</v>
      </c>
      <c r="H52" s="156"/>
      <c r="I52" s="156"/>
      <c r="J52" s="156"/>
      <c r="K52" s="6"/>
      <c r="L52" s="6"/>
      <c r="M52" s="157" t="s">
        <v>31</v>
      </c>
      <c r="N52" s="157"/>
      <c r="O52" s="157"/>
      <c r="P52" s="4"/>
      <c r="Q52" s="4"/>
    </row>
    <row r="53" spans="1:17" ht="14.25" customHeight="1">
      <c r="A53" s="155" t="s">
        <v>45</v>
      </c>
      <c r="B53" s="155"/>
      <c r="C53" s="155"/>
      <c r="D53" s="10"/>
      <c r="E53" s="5"/>
      <c r="F53" s="5"/>
      <c r="G53" s="156" t="s">
        <v>46</v>
      </c>
      <c r="H53" s="156"/>
      <c r="I53" s="156"/>
      <c r="J53" s="156"/>
      <c r="K53" s="6"/>
      <c r="L53" s="6"/>
      <c r="M53" s="157" t="s">
        <v>47</v>
      </c>
      <c r="N53" s="157"/>
      <c r="O53" s="157"/>
      <c r="P53" s="4"/>
      <c r="Q53" s="4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57"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  <mergeCell ref="A45:G45"/>
    <mergeCell ref="I45:O45"/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A17:H17"/>
    <mergeCell ref="J17:Q17"/>
    <mergeCell ref="B12:E12"/>
    <mergeCell ref="F12:I12"/>
    <mergeCell ref="N12:O12"/>
    <mergeCell ref="P12:Q12"/>
    <mergeCell ref="J12:M12"/>
    <mergeCell ref="B19:C19"/>
    <mergeCell ref="D19:E19"/>
    <mergeCell ref="F19:G19"/>
    <mergeCell ref="K19:L19"/>
    <mergeCell ref="M19:N19"/>
    <mergeCell ref="O19:P19"/>
    <mergeCell ref="B18:C18"/>
    <mergeCell ref="D18:E18"/>
    <mergeCell ref="F18:G18"/>
    <mergeCell ref="K18:L18"/>
    <mergeCell ref="M18:N18"/>
    <mergeCell ref="O18:P18"/>
    <mergeCell ref="AD10:AE10"/>
    <mergeCell ref="AF10:AG10"/>
    <mergeCell ref="AH10:AI10"/>
    <mergeCell ref="AB9:AC9"/>
    <mergeCell ref="AD9:AE9"/>
    <mergeCell ref="AF9:AG9"/>
    <mergeCell ref="AH9:AI9"/>
    <mergeCell ref="A14:C15"/>
    <mergeCell ref="D14:E14"/>
    <mergeCell ref="F14:Q14"/>
    <mergeCell ref="D15:E15"/>
    <mergeCell ref="F15:Q15"/>
    <mergeCell ref="B9:E9"/>
    <mergeCell ref="F9:I9"/>
    <mergeCell ref="J9:M9"/>
    <mergeCell ref="N9:O9"/>
    <mergeCell ref="P9:Q9"/>
    <mergeCell ref="P10:Q10"/>
    <mergeCell ref="S10:T10"/>
    <mergeCell ref="U10:V10"/>
    <mergeCell ref="W10:X10"/>
    <mergeCell ref="AF8:AG8"/>
    <mergeCell ref="AH8:AI8"/>
    <mergeCell ref="B11:E11"/>
    <mergeCell ref="F11:I11"/>
    <mergeCell ref="J11:M11"/>
    <mergeCell ref="N11:Q11"/>
    <mergeCell ref="S9:T9"/>
    <mergeCell ref="U9:V9"/>
    <mergeCell ref="W9:X9"/>
    <mergeCell ref="Y9:AA9"/>
    <mergeCell ref="S8:T8"/>
    <mergeCell ref="U8:V8"/>
    <mergeCell ref="W8:X8"/>
    <mergeCell ref="Y8:AA8"/>
    <mergeCell ref="AB8:AC8"/>
    <mergeCell ref="AD8:AE8"/>
    <mergeCell ref="B10:E10"/>
    <mergeCell ref="F10:I10"/>
    <mergeCell ref="Y10:AA10"/>
    <mergeCell ref="AB10:AC10"/>
    <mergeCell ref="J10:M10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AF6:AG6"/>
    <mergeCell ref="AH6:AI6"/>
    <mergeCell ref="S6:T6"/>
    <mergeCell ref="U6:V6"/>
    <mergeCell ref="W6:X6"/>
    <mergeCell ref="Y6:AA6"/>
    <mergeCell ref="AB6:AC6"/>
    <mergeCell ref="AD6:AE6"/>
    <mergeCell ref="A4:B4"/>
    <mergeCell ref="C4:F4"/>
    <mergeCell ref="M4:O4"/>
    <mergeCell ref="Q4:R4"/>
    <mergeCell ref="A5:B5"/>
    <mergeCell ref="C5:F5"/>
    <mergeCell ref="M5:O5"/>
    <mergeCell ref="A1:F1"/>
    <mergeCell ref="M1:Q1"/>
    <mergeCell ref="A2:F2"/>
    <mergeCell ref="M2:O2"/>
    <mergeCell ref="Q2:R2"/>
    <mergeCell ref="A3:F3"/>
    <mergeCell ref="M3:O3"/>
    <mergeCell ref="B7:C7"/>
    <mergeCell ref="D7:E7"/>
    <mergeCell ref="P7:Q7"/>
    <mergeCell ref="B8:E8"/>
    <mergeCell ref="F8:I8"/>
    <mergeCell ref="J8:M8"/>
    <mergeCell ref="N8:O8"/>
    <mergeCell ref="P8:Q8"/>
    <mergeCell ref="N10:O10"/>
  </mergeCells>
  <dataValidations count="6">
    <dataValidation type="list" allowBlank="1" showInputMessage="1" showErrorMessage="1" sqref="K39:L42">
      <formula1>list4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B39:C42">
      <formula1>list3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O20:O28 O33:P33 H33:H42 Q19:Q28 F20:F28 F34:F42 O34:O42 H19:H28 Q33:Q42">
      <formula1>Lecc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8" stopIfTrue="1" id="{6FE209B7-1D26-4FF1-A995-6140B0336C5B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89" stopIfTrue="1" id="{74B0BDCA-D483-4EE2-86F2-7ACA97132448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90" id="{3E702990-A226-4267-8654-93024543FA28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87" id="{78023E5C-1F17-4E63-B2E2-A724F159212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86" id="{EA8C0CD1-4C59-41A2-A30D-F94760FE0151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85" id="{2548FCEE-3BAD-43ED-9279-4DDEFFE69611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84" id="{43868827-C070-47F2-BDEB-8E2DBA2712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83" id="{0ACE83DE-02E3-4121-913D-2DB712D8BF2D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82" id="{98500943-1F84-404A-9386-E6E2FC355879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81" id="{24D2CFF7-20C7-4600-A290-AEC41A3519D5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80" id="{61FAD14B-6D0B-476C-A5CE-C924A3092BA5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79" id="{6F045EEB-9E2A-4CD9-9C42-08BCE943D0A1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78" id="{8760C532-512B-460C-989A-A1CDC65BC122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77" id="{769A170F-C877-4E7E-99F8-D1283C086F0B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76" id="{17B3B66D-611C-4AE5-AC43-526252696BD4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75" id="{5BDCE576-6D69-4D3C-B9D7-06CF069C9A5F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74" id="{6FB3A4FB-84BF-4C59-A62B-57360C7A20A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73" id="{65C70D41-6053-48AB-B4CF-D54E053450B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72" id="{1B9685F7-BEB8-468B-8B8F-BB9EC33577D9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71" id="{539759D4-2B29-41D8-8EE2-199367E156AD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70" id="{1BB9E801-5BD7-41E1-B59B-9BDACAB7736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69" id="{68E08621-4DEF-4572-8D76-57A6DC13C0FE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68" id="{B6E2F9F6-919C-4DDC-8BAC-7CFD1CFAA29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67" id="{9B063015-23C2-4F51-B1BC-94132E5F644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66" id="{5F67A002-A7F0-4177-97E8-FC0DCFB4FD48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65" id="{E13176D9-63C9-4ECE-8E12-F110046721BB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64" id="{663C983B-BE9F-4B8D-9ED4-CA0C4D810B69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63" id="{E03FEE1E-E2D3-4FE1-8D23-7B0CAE645DB3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62" id="{1EDDB855-D408-40AC-B551-500E11E01E56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61" id="{FAAF35CE-96A6-480D-9CE8-1E884CA09F2B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60" id="{D780A315-DE44-480D-AD7D-FA1834ED3BC9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59" id="{B137C7DF-AA09-4436-8D04-27D11403C041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58" id="{8032A7E1-8E4E-41B8-9903-7879F575F4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57" id="{0AA7D824-C441-4482-BE0E-DCC7851E74B5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56" id="{CA05861E-7F26-4F7E-A2F8-22D394799DB7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55" id="{0CE3741C-EE89-4DF3-8826-A3EFBBE9F608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54" id="{E0554E0B-3611-4754-9E94-D4FC910173B5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53" id="{E8EC1A9E-EC92-4919-B292-91200283D5D4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52" id="{C6242EA0-A706-4E58-A120-652E228B47C5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51" id="{8D895F1F-6622-4226-80B0-5F7F148A8265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50" id="{A4571C75-F8E9-43FE-8821-EA8C8B928B81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49" id="{4903B859-C893-4D5D-BF9E-E3F5226FDC66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48" id="{37E698B3-215B-41B7-8C1F-15AEC76A41E8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47" id="{F166BFF7-D900-4419-A300-D1A30CA38935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46" id="{76142F45-996E-4FD1-8A5E-894CD7627463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45" id="{B0BBD335-3166-4C4A-8A80-88CF04F0A9E7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44" id="{15B05129-B4EB-46AA-8157-841685EEA3A3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43" id="{15DA112A-FFA3-47EC-B315-AC26F0AB96FA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42" id="{C469976D-73F2-43DF-926F-B66C81046E48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41" id="{7DD60A5C-14B9-4E50-8A28-797AA062537D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40" id="{6AF321DB-7FB1-4AC2-BAA4-FE2EAACB558F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39" id="{D5CDD587-15CA-4B90-A1E3-C95341763985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38" id="{622EAF36-DCD0-448B-90AA-1D83516CF558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37" id="{D34DA77F-E0AA-491B-842C-D8FA32DBC5A9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36" id="{2CCFCF5B-0E42-4E9F-B492-A8AE4C70CE78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35" id="{B1303F3C-4B81-4158-8334-9207190098CE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34" id="{A0E05822-D17D-48B5-AC65-A3A44181A4B9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3" id="{AB086DE0-44ED-4F93-BCCE-F38489443ABE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32" id="{631B7F6B-E108-42BF-88CA-6089171FF14F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1" id="{1E46BD9A-F156-45A0-BD38-748B504D3786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0" id="{FA2FBDEA-5B07-4567-BBC6-FEEB9A18AA7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9" id="{0D9E80FE-A5DC-4D55-9D2C-481DD9D1C5DE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28" id="{50D8B9C3-C963-410F-A3D3-F1303CCE3C6A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7" id="{DA78F497-477C-44F3-AFAD-F45FB276EB14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6" id="{3D7AA2C2-CF58-40B8-9CE3-E97D37264C2D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5" id="{C14A9142-85E6-4D5D-9F62-C96299BB52D5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4" id="{04AECD77-70FF-47D1-ADFD-6EC05FCF4090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3" id="{A9F0534B-D8BA-4994-A521-0B49A5141C53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2" id="{8712CC04-F907-4BF8-B629-A2F9CBDCF572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1" id="{4DE280D8-1A59-49B0-83DC-B90D7F777995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0" id="{9B2B9E1F-313D-41B1-BAF3-896E82F9C9CB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19" id="{2E11FA5C-B7F5-4617-942C-30EC1A7EAF17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18" id="{4FB0699A-6822-446D-9FCC-4CCBE7615D60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7" id="{8130FAA0-DF7A-4BDA-9F2F-7AB606635C67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6" id="{210B1DDB-8E3A-401D-93AE-4D5058840BFC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5" id="{A7DC81E8-80F8-468E-BD47-5B5A4995D3CB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4" id="{1D00A181-00BF-441F-8ECD-E8450ECFB4BC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3" id="{9790C3E6-39DC-4203-9B45-BB40E56B5280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2" id="{9339B569-5FD4-4D06-9CB4-B2027BE78B25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1" id="{E47A64FE-A16A-4B05-AC37-0C62492BD677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0" id="{95AF8472-667F-4BB7-98C8-7477491383F8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9" id="{34ED4E63-357F-4B76-9A5F-407206774E87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8" id="{CB5EFE6A-2107-4324-8908-C61633A66A8F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7" id="{35256EF5-A353-46B4-9B54-654210A18838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6" id="{A85AAAD8-C6C4-4EC9-A4E0-43AA05D67CA3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5" id="{CC25852A-DDBA-4EFB-9697-74F06A223ED4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" id="{94603CF7-DC03-42F3-B9CB-10B41D5D8867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" id="{57DA22EE-91B7-4045-8B83-9BFA2393BFB5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2" id="{BB2A9E37-44B1-4BB8-A507-38564FB59858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" id="{CB5B5688-ADE1-4D7A-A0CD-DC43BEADB6A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Sheet2!$A$1:$A$5</xm:f>
          </x14:formula1>
          <xm:sqref>C5:F5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Sheet2!$B$1:$B$10</xm:f>
          </x14:formula1>
          <xm:sqref>M40:M41 D20:D28 E25 M34:M38 M39:N39 N28 E28 M42:N42 M33:N33 E42 N25 D34:D42 E39 M20:M28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rightToLeft="1" view="pageBreakPreview" zoomScaleNormal="100" zoomScaleSheetLayoutView="100" zoomScalePageLayoutView="90" workbookViewId="0">
      <selection activeCell="Q4" sqref="Q4:R4"/>
    </sheetView>
  </sheetViews>
  <sheetFormatPr defaultColWidth="6.28515625" defaultRowHeight="15.75"/>
  <cols>
    <col min="1" max="1" width="8.7109375" style="1" customWidth="1"/>
    <col min="2" max="4" width="5.42578125" style="1" customWidth="1"/>
    <col min="5" max="5" width="5.28515625" style="1" customWidth="1"/>
    <col min="6" max="6" width="5.710937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7109375" style="1" customWidth="1"/>
    <col min="16" max="16" width="6" style="1" customWidth="1"/>
    <col min="17" max="17" width="7" style="1" customWidth="1"/>
    <col min="18" max="18" width="8" style="1" customWidth="1"/>
    <col min="19" max="16384" width="6.28515625" style="1"/>
  </cols>
  <sheetData>
    <row r="1" spans="1:35" ht="18.75" customHeight="1">
      <c r="A1" s="92" t="s">
        <v>0</v>
      </c>
      <c r="B1" s="92"/>
      <c r="C1" s="92"/>
      <c r="D1" s="92"/>
      <c r="E1" s="92"/>
      <c r="F1" s="92"/>
      <c r="G1" s="12"/>
      <c r="H1" s="12"/>
      <c r="I1" s="12"/>
      <c r="J1" s="12"/>
      <c r="K1" s="62"/>
      <c r="L1" s="12"/>
      <c r="M1" s="97" t="s">
        <v>2</v>
      </c>
      <c r="N1" s="97"/>
      <c r="O1" s="97"/>
      <c r="P1" s="97"/>
      <c r="Q1" s="97"/>
    </row>
    <row r="2" spans="1:35" ht="14.25" customHeight="1">
      <c r="A2" s="92" t="s">
        <v>1</v>
      </c>
      <c r="B2" s="92"/>
      <c r="C2" s="92"/>
      <c r="D2" s="92"/>
      <c r="E2" s="92"/>
      <c r="F2" s="92"/>
      <c r="G2" s="12"/>
      <c r="H2" s="12"/>
      <c r="I2" s="12"/>
      <c r="J2" s="12"/>
      <c r="K2" s="62"/>
      <c r="L2" s="14"/>
      <c r="M2" s="91" t="s">
        <v>61</v>
      </c>
      <c r="N2" s="91"/>
      <c r="O2" s="91"/>
      <c r="P2" s="53" t="s">
        <v>58</v>
      </c>
      <c r="Q2" s="98">
        <v>12</v>
      </c>
      <c r="R2" s="98"/>
    </row>
    <row r="3" spans="1:35" ht="14.25" customHeight="1">
      <c r="A3" s="92" t="s">
        <v>59</v>
      </c>
      <c r="B3" s="92"/>
      <c r="C3" s="92"/>
      <c r="D3" s="92"/>
      <c r="E3" s="92"/>
      <c r="F3" s="92"/>
      <c r="G3" s="12"/>
      <c r="H3" s="12"/>
      <c r="I3" s="12"/>
      <c r="J3" s="12"/>
      <c r="K3" s="62"/>
      <c r="L3" s="14"/>
      <c r="M3" s="92" t="s">
        <v>3</v>
      </c>
      <c r="N3" s="92"/>
      <c r="O3" s="92"/>
      <c r="P3" s="16">
        <v>10</v>
      </c>
      <c r="Q3" s="15"/>
    </row>
    <row r="4" spans="1:35" ht="14.25" customHeight="1">
      <c r="A4" s="90" t="s">
        <v>36</v>
      </c>
      <c r="B4" s="90"/>
      <c r="C4" s="91" t="s">
        <v>62</v>
      </c>
      <c r="D4" s="91"/>
      <c r="E4" s="91"/>
      <c r="F4" s="91"/>
      <c r="G4" s="12"/>
      <c r="H4" s="12"/>
      <c r="I4" s="12"/>
      <c r="J4" s="12"/>
      <c r="K4" s="62"/>
      <c r="L4" s="14"/>
      <c r="M4" s="92" t="s">
        <v>4</v>
      </c>
      <c r="N4" s="92"/>
      <c r="O4" s="92"/>
      <c r="P4" s="17">
        <v>5</v>
      </c>
      <c r="Q4" s="93" t="s">
        <v>65</v>
      </c>
      <c r="R4" s="94"/>
    </row>
    <row r="5" spans="1:35" ht="16.5" customHeight="1" thickBot="1">
      <c r="A5" s="95" t="s">
        <v>37</v>
      </c>
      <c r="B5" s="95"/>
      <c r="C5" s="96" t="s">
        <v>33</v>
      </c>
      <c r="D5" s="96"/>
      <c r="E5" s="96"/>
      <c r="F5" s="96"/>
      <c r="G5" s="12"/>
      <c r="H5" s="12"/>
      <c r="I5" s="12"/>
      <c r="J5" s="12"/>
      <c r="K5" s="62"/>
      <c r="L5" s="14"/>
      <c r="M5" s="92" t="s">
        <v>5</v>
      </c>
      <c r="N5" s="92"/>
      <c r="O5" s="92"/>
      <c r="P5" s="18">
        <v>5</v>
      </c>
      <c r="Q5" s="54"/>
      <c r="R5" s="54"/>
      <c r="S5" s="103"/>
      <c r="T5" s="10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</row>
    <row r="6" spans="1:35" ht="17.25" thickTop="1" thickBot="1">
      <c r="A6" s="33"/>
      <c r="B6" s="100" t="s">
        <v>21</v>
      </c>
      <c r="C6" s="101"/>
      <c r="D6" s="100" t="s">
        <v>22</v>
      </c>
      <c r="E6" s="101"/>
      <c r="F6" s="100" t="s">
        <v>23</v>
      </c>
      <c r="G6" s="101"/>
      <c r="H6" s="100" t="s">
        <v>24</v>
      </c>
      <c r="I6" s="101"/>
      <c r="J6" s="100" t="s">
        <v>25</v>
      </c>
      <c r="K6" s="101"/>
      <c r="L6" s="100" t="s">
        <v>26</v>
      </c>
      <c r="M6" s="101"/>
      <c r="N6" s="100" t="s">
        <v>27</v>
      </c>
      <c r="O6" s="101"/>
      <c r="P6" s="102" t="s">
        <v>28</v>
      </c>
      <c r="Q6" s="102"/>
      <c r="R6" s="65" t="s">
        <v>57</v>
      </c>
      <c r="S6" s="104"/>
      <c r="T6" s="104"/>
      <c r="U6" s="104"/>
      <c r="V6" s="104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</row>
    <row r="7" spans="1:35" ht="16.5" thickTop="1">
      <c r="A7" s="32" t="s">
        <v>53</v>
      </c>
      <c r="B7" s="79"/>
      <c r="C7" s="80"/>
      <c r="D7" s="81"/>
      <c r="E7" s="80"/>
      <c r="F7" s="59"/>
      <c r="G7" s="60"/>
      <c r="H7" s="59"/>
      <c r="I7" s="60"/>
      <c r="J7" s="59"/>
      <c r="K7" s="60"/>
      <c r="L7" s="59"/>
      <c r="M7" s="60"/>
      <c r="N7" s="59"/>
      <c r="O7" s="60"/>
      <c r="P7" s="82"/>
      <c r="Q7" s="80"/>
      <c r="R7" s="51"/>
      <c r="S7" s="64"/>
      <c r="T7" s="64"/>
      <c r="U7" s="64"/>
      <c r="V7" s="64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</row>
    <row r="8" spans="1:35">
      <c r="A8" s="32" t="s">
        <v>6</v>
      </c>
      <c r="B8" s="83"/>
      <c r="C8" s="84"/>
      <c r="D8" s="84"/>
      <c r="E8" s="85"/>
      <c r="F8" s="83"/>
      <c r="G8" s="84"/>
      <c r="H8" s="84"/>
      <c r="I8" s="85"/>
      <c r="J8" s="86"/>
      <c r="K8" s="84"/>
      <c r="L8" s="84"/>
      <c r="M8" s="85"/>
      <c r="N8" s="87"/>
      <c r="O8" s="87"/>
      <c r="P8" s="87"/>
      <c r="Q8" s="88"/>
      <c r="R8" s="61"/>
      <c r="S8" s="104"/>
      <c r="T8" s="104"/>
      <c r="U8" s="104"/>
      <c r="V8" s="104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</row>
    <row r="9" spans="1:35">
      <c r="A9" s="19" t="s">
        <v>7</v>
      </c>
      <c r="B9" s="83" t="s">
        <v>64</v>
      </c>
      <c r="C9" s="84"/>
      <c r="D9" s="84"/>
      <c r="E9" s="85"/>
      <c r="F9" s="83" t="s">
        <v>64</v>
      </c>
      <c r="G9" s="84"/>
      <c r="H9" s="84"/>
      <c r="I9" s="85"/>
      <c r="J9" s="83" t="s">
        <v>64</v>
      </c>
      <c r="K9" s="84"/>
      <c r="L9" s="84"/>
      <c r="M9" s="85"/>
      <c r="N9" s="83" t="s">
        <v>64</v>
      </c>
      <c r="O9" s="84"/>
      <c r="P9" s="84"/>
      <c r="Q9" s="85"/>
      <c r="R9" s="61"/>
      <c r="S9" s="104"/>
      <c r="T9" s="104"/>
      <c r="U9" s="104"/>
      <c r="V9" s="104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</row>
    <row r="10" spans="1:35">
      <c r="A10" s="19" t="s">
        <v>8</v>
      </c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  <c r="N10" s="89"/>
      <c r="O10" s="89"/>
      <c r="P10" s="89"/>
      <c r="Q10" s="86"/>
      <c r="R10" s="61"/>
      <c r="S10" s="104"/>
      <c r="T10" s="104"/>
      <c r="U10" s="104"/>
      <c r="V10" s="104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</row>
    <row r="11" spans="1:35">
      <c r="A11" s="19" t="s">
        <v>9</v>
      </c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</row>
    <row r="12" spans="1:35" ht="16.5" thickBot="1">
      <c r="A12" s="20" t="s">
        <v>10</v>
      </c>
      <c r="B12" s="83"/>
      <c r="C12" s="84"/>
      <c r="D12" s="84"/>
      <c r="E12" s="85"/>
      <c r="F12" s="83"/>
      <c r="G12" s="84"/>
      <c r="H12" s="84"/>
      <c r="I12" s="85"/>
      <c r="J12" s="132"/>
      <c r="K12" s="132"/>
      <c r="L12" s="132"/>
      <c r="M12" s="132"/>
      <c r="N12" s="132"/>
      <c r="O12" s="132"/>
      <c r="P12" s="132"/>
      <c r="Q12" s="116"/>
      <c r="R12" s="66"/>
    </row>
    <row r="13" spans="1:35" ht="5.25" customHeight="1" thickTop="1" thickBot="1">
      <c r="A13" s="31"/>
      <c r="B13" s="31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35" ht="16.5" thickTop="1">
      <c r="A14" s="107" t="s">
        <v>48</v>
      </c>
      <c r="B14" s="108"/>
      <c r="C14" s="109"/>
      <c r="D14" s="113" t="s">
        <v>49</v>
      </c>
      <c r="E14" s="114"/>
      <c r="F14" s="113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</row>
    <row r="15" spans="1:35" ht="16.5" thickBot="1">
      <c r="A15" s="110"/>
      <c r="B15" s="111"/>
      <c r="C15" s="112"/>
      <c r="D15" s="116" t="s">
        <v>50</v>
      </c>
      <c r="E15" s="117"/>
      <c r="F15" s="116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/>
    </row>
    <row r="16" spans="1:35" ht="6" customHeight="1" thickTop="1" thickBo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4" ht="17.25" thickTop="1" thickBot="1">
      <c r="A17" s="128" t="s">
        <v>11</v>
      </c>
      <c r="B17" s="129"/>
      <c r="C17" s="130"/>
      <c r="D17" s="130"/>
      <c r="E17" s="130"/>
      <c r="F17" s="130"/>
      <c r="G17" s="130"/>
      <c r="H17" s="131"/>
      <c r="I17" s="21"/>
      <c r="J17" s="128" t="s">
        <v>12</v>
      </c>
      <c r="K17" s="129"/>
      <c r="L17" s="130"/>
      <c r="M17" s="130"/>
      <c r="N17" s="130"/>
      <c r="O17" s="130"/>
      <c r="P17" s="130"/>
      <c r="Q17" s="131"/>
    </row>
    <row r="18" spans="1:24" s="46" customFormat="1" ht="39" thickTop="1">
      <c r="A18" s="47" t="s">
        <v>13</v>
      </c>
      <c r="B18" s="133" t="s">
        <v>14</v>
      </c>
      <c r="C18" s="134"/>
      <c r="D18" s="135" t="s">
        <v>39</v>
      </c>
      <c r="E18" s="106"/>
      <c r="F18" s="105" t="s">
        <v>40</v>
      </c>
      <c r="G18" s="106"/>
      <c r="H18" s="44" t="s">
        <v>51</v>
      </c>
      <c r="I18" s="21"/>
      <c r="J18" s="47" t="s">
        <v>13</v>
      </c>
      <c r="K18" s="133" t="s">
        <v>14</v>
      </c>
      <c r="L18" s="134"/>
      <c r="M18" s="135" t="s">
        <v>39</v>
      </c>
      <c r="N18" s="106"/>
      <c r="O18" s="105" t="s">
        <v>40</v>
      </c>
      <c r="P18" s="106"/>
      <c r="Q18" s="44" t="s">
        <v>51</v>
      </c>
      <c r="W18" s="48"/>
      <c r="X18" s="48"/>
    </row>
    <row r="19" spans="1:24">
      <c r="A19" s="22" t="s">
        <v>52</v>
      </c>
      <c r="B19" s="120">
        <v>44163</v>
      </c>
      <c r="C19" s="121"/>
      <c r="D19" s="125"/>
      <c r="E19" s="126"/>
      <c r="F19" s="127"/>
      <c r="G19" s="126"/>
      <c r="H19" s="40" t="str">
        <f>IF(D19=Sheet2!B10,"",IF((D19+F19)&lt;&gt;0,(D19+F19), ""))</f>
        <v/>
      </c>
      <c r="I19" s="21"/>
      <c r="J19" s="22" t="s">
        <v>52</v>
      </c>
      <c r="K19" s="120">
        <f>B24+2</f>
        <v>44170</v>
      </c>
      <c r="L19" s="121"/>
      <c r="M19" s="125"/>
      <c r="N19" s="126"/>
      <c r="O19" s="127"/>
      <c r="P19" s="126"/>
      <c r="Q19" s="40" t="str">
        <f>IF(M19=Sheet2!B10,"",IF((M19+O19)&lt;&gt;0,(M19+O19), ""))</f>
        <v/>
      </c>
      <c r="X19" s="35"/>
    </row>
    <row r="20" spans="1:24" ht="14.25" customHeight="1">
      <c r="A20" s="22" t="s">
        <v>6</v>
      </c>
      <c r="B20" s="120">
        <f>B19+1</f>
        <v>44164</v>
      </c>
      <c r="C20" s="121"/>
      <c r="D20" s="122"/>
      <c r="E20" s="123"/>
      <c r="F20" s="124"/>
      <c r="G20" s="123"/>
      <c r="H20" s="40"/>
      <c r="I20" s="21"/>
      <c r="J20" s="22" t="s">
        <v>6</v>
      </c>
      <c r="K20" s="120">
        <f>K19+1</f>
        <v>44171</v>
      </c>
      <c r="L20" s="121"/>
      <c r="M20" s="125"/>
      <c r="N20" s="126"/>
      <c r="O20" s="127"/>
      <c r="P20" s="126"/>
      <c r="Q20" s="40"/>
    </row>
    <row r="21" spans="1:24" ht="14.25" customHeight="1">
      <c r="A21" s="22" t="s">
        <v>7</v>
      </c>
      <c r="B21" s="120">
        <f t="shared" ref="B21:B24" si="0">B20+1</f>
        <v>44165</v>
      </c>
      <c r="C21" s="121"/>
      <c r="D21" s="122"/>
      <c r="E21" s="123"/>
      <c r="F21" s="124"/>
      <c r="G21" s="123"/>
      <c r="H21" s="40"/>
      <c r="I21" s="21"/>
      <c r="J21" s="22" t="s">
        <v>7</v>
      </c>
      <c r="K21" s="120">
        <f>K20+1</f>
        <v>44172</v>
      </c>
      <c r="L21" s="121"/>
      <c r="M21" s="125"/>
      <c r="N21" s="126"/>
      <c r="O21" s="127"/>
      <c r="P21" s="126"/>
      <c r="Q21" s="40"/>
    </row>
    <row r="22" spans="1:24" ht="14.25" customHeight="1">
      <c r="A22" s="22" t="s">
        <v>8</v>
      </c>
      <c r="B22" s="120">
        <f t="shared" si="0"/>
        <v>44166</v>
      </c>
      <c r="C22" s="121"/>
      <c r="D22" s="122"/>
      <c r="E22" s="123"/>
      <c r="F22" s="124"/>
      <c r="G22" s="123"/>
      <c r="H22" s="40"/>
      <c r="I22" s="21"/>
      <c r="J22" s="22" t="s">
        <v>8</v>
      </c>
      <c r="K22" s="120">
        <f t="shared" ref="K22:K24" si="1">K21+1</f>
        <v>44173</v>
      </c>
      <c r="L22" s="121"/>
      <c r="M22" s="125"/>
      <c r="N22" s="126"/>
      <c r="O22" s="127"/>
      <c r="P22" s="126"/>
      <c r="Q22" s="40" t="str">
        <f>IF(M22=Sheet2!B10,"",IF((M22+O22)&lt;&gt;0,(M22+O22), ""))</f>
        <v/>
      </c>
    </row>
    <row r="23" spans="1:24" ht="14.25" customHeight="1">
      <c r="A23" s="22" t="s">
        <v>9</v>
      </c>
      <c r="B23" s="120">
        <f t="shared" si="0"/>
        <v>44167</v>
      </c>
      <c r="C23" s="121"/>
      <c r="D23" s="122"/>
      <c r="E23" s="123"/>
      <c r="F23" s="124">
        <v>8</v>
      </c>
      <c r="G23" s="123"/>
      <c r="H23" s="40">
        <v>8</v>
      </c>
      <c r="I23" s="21"/>
      <c r="J23" s="22" t="s">
        <v>9</v>
      </c>
      <c r="K23" s="120">
        <f t="shared" si="1"/>
        <v>44174</v>
      </c>
      <c r="L23" s="121"/>
      <c r="M23" s="125"/>
      <c r="N23" s="126"/>
      <c r="O23" s="127"/>
      <c r="P23" s="126"/>
      <c r="Q23" s="40" t="str">
        <f>IF(M23=Sheet2!B10,"",IF((M23+O23)&lt;&gt;0,(M23+O23), ""))</f>
        <v/>
      </c>
    </row>
    <row r="24" spans="1:24" ht="14.25" customHeight="1">
      <c r="A24" s="22" t="s">
        <v>10</v>
      </c>
      <c r="B24" s="120">
        <f t="shared" si="0"/>
        <v>44168</v>
      </c>
      <c r="C24" s="121"/>
      <c r="D24" s="122"/>
      <c r="E24" s="123"/>
      <c r="F24" s="124"/>
      <c r="G24" s="123"/>
      <c r="H24" s="40" t="str">
        <f>IF(D24=Sheet2!B10,"",IF((D24+F24)&lt;&gt;0,(D24+F24), ""))</f>
        <v/>
      </c>
      <c r="I24" s="21"/>
      <c r="J24" s="22" t="s">
        <v>10</v>
      </c>
      <c r="K24" s="120">
        <f t="shared" si="1"/>
        <v>44175</v>
      </c>
      <c r="L24" s="121"/>
      <c r="M24" s="125"/>
      <c r="N24" s="126"/>
      <c r="O24" s="127"/>
      <c r="P24" s="126"/>
      <c r="Q24" s="40" t="str">
        <f>IF(M24=Sheet2!B10,"",IF((M24+O24)&lt;&gt;0,(M24+O24), ""))</f>
        <v/>
      </c>
    </row>
    <row r="25" spans="1:24" ht="23.25" customHeight="1">
      <c r="A25" s="23" t="s">
        <v>18</v>
      </c>
      <c r="B25" s="120"/>
      <c r="C25" s="121"/>
      <c r="D25" s="122"/>
      <c r="E25" s="123"/>
      <c r="F25" s="136"/>
      <c r="G25" s="137"/>
      <c r="H25" s="40"/>
      <c r="I25" s="21"/>
      <c r="J25" s="23" t="s">
        <v>18</v>
      </c>
      <c r="K25" s="120"/>
      <c r="L25" s="121"/>
      <c r="M25" s="125"/>
      <c r="N25" s="126"/>
      <c r="O25" s="127"/>
      <c r="P25" s="126"/>
      <c r="Q25" s="40" t="str">
        <f>IF(M25=Sheet2!B10,"",IF((M25+O25)&lt;&gt;0,(M25+O25), ""))</f>
        <v/>
      </c>
    </row>
    <row r="26" spans="1:24">
      <c r="A26" s="42" t="s">
        <v>55</v>
      </c>
      <c r="B26" s="120"/>
      <c r="C26" s="121"/>
      <c r="D26" s="122"/>
      <c r="E26" s="123"/>
      <c r="F26" s="124"/>
      <c r="G26" s="123"/>
      <c r="H26" s="40" t="str">
        <f>IF(D26=Sheet2!B10,"",IF((D26+F26)&lt;&gt;0,((D26*2)+F26), ""))</f>
        <v/>
      </c>
      <c r="I26" s="21"/>
      <c r="J26" s="42" t="s">
        <v>55</v>
      </c>
      <c r="K26" s="120"/>
      <c r="L26" s="121"/>
      <c r="M26" s="122"/>
      <c r="N26" s="123"/>
      <c r="O26" s="127"/>
      <c r="P26" s="126"/>
      <c r="Q26" s="40" t="str">
        <f>IF(M26=Sheet2!K10,"",IF((M26+O26)&lt;&gt;0,((M26*2)+O26), ""))</f>
        <v/>
      </c>
    </row>
    <row r="27" spans="1:24">
      <c r="A27" s="42" t="s">
        <v>56</v>
      </c>
      <c r="B27" s="120"/>
      <c r="C27" s="121"/>
      <c r="D27" s="122"/>
      <c r="E27" s="123"/>
      <c r="F27" s="124"/>
      <c r="G27" s="123"/>
      <c r="H27" s="40" t="str">
        <f>IF(D27=Sheet2!B10,"",IF((D27+F27)&lt;&gt;0,((D27*3)+F27), ""))</f>
        <v/>
      </c>
      <c r="I27" s="21"/>
      <c r="J27" s="42" t="s">
        <v>56</v>
      </c>
      <c r="K27" s="120"/>
      <c r="L27" s="121"/>
      <c r="M27" s="125"/>
      <c r="N27" s="126"/>
      <c r="O27" s="127"/>
      <c r="P27" s="126"/>
      <c r="Q27" s="40" t="str">
        <f>IF(M27=Sheet2!K10,"",IF((M27+O27)&lt;&gt;0,((M27*3)+O27), ""))</f>
        <v/>
      </c>
    </row>
    <row r="28" spans="1:24" ht="26.25" customHeight="1">
      <c r="A28" s="23" t="s">
        <v>19</v>
      </c>
      <c r="B28" s="120"/>
      <c r="C28" s="121"/>
      <c r="D28" s="122"/>
      <c r="E28" s="123"/>
      <c r="F28" s="136"/>
      <c r="G28" s="137"/>
      <c r="H28" s="40"/>
      <c r="I28" s="21"/>
      <c r="J28" s="23" t="s">
        <v>19</v>
      </c>
      <c r="K28" s="120"/>
      <c r="L28" s="121"/>
      <c r="M28" s="125"/>
      <c r="N28" s="126"/>
      <c r="O28" s="127"/>
      <c r="P28" s="126"/>
      <c r="Q28" s="40"/>
    </row>
    <row r="29" spans="1:24" ht="16.5" thickBot="1">
      <c r="A29" s="140" t="s">
        <v>15</v>
      </c>
      <c r="B29" s="141"/>
      <c r="C29" s="142"/>
      <c r="D29" s="143" t="str">
        <f>"="&amp;"1x"&amp;IF(SUM(D19:D24,F19:F28,D25,D28)&lt;&gt;0,SUM(D19:D24,F19:F28,D25,D28),0)&amp;"+"&amp;"2x"&amp;IF(AND(D26&lt;&gt;0,D26&lt;&gt;Sheet2!B10),D26,0) &amp; "+"&amp; "3x" &amp; IF(AND(D27&lt;&gt;0,D27&lt;&gt;Sheet2!B10),D27,0)</f>
        <v>=1x8+2x0+3x0</v>
      </c>
      <c r="E29" s="144"/>
      <c r="F29" s="144"/>
      <c r="G29" s="145"/>
      <c r="H29" s="41">
        <f>SUM(H19:H28)</f>
        <v>8</v>
      </c>
      <c r="I29" s="21"/>
      <c r="J29" s="146" t="s">
        <v>15</v>
      </c>
      <c r="K29" s="141"/>
      <c r="L29" s="147"/>
      <c r="M29" s="143" t="str">
        <f>"="&amp;"1x"&amp;IF(SUM(M19:M24,O19:O28,M25,M28)&lt;&gt;0,SUM(M19:M24,O19:O28,M25,M28),0)&amp;"+"&amp;"2x"&amp;IF(AND(M26&lt;&gt;0,M26&lt;&gt;Sheet2!B10),M26,0) &amp; "+"&amp; "3x" &amp; IF(AND(M27&lt;&gt;0,M27&lt;&gt;Sheet2!B10),M27,0)</f>
        <v>=1x0+2x0+3x0</v>
      </c>
      <c r="N29" s="144"/>
      <c r="O29" s="144"/>
      <c r="P29" s="145"/>
      <c r="Q29" s="41">
        <f>SUM(Q19:Q28)</f>
        <v>0</v>
      </c>
    </row>
    <row r="30" spans="1:24" ht="9" customHeight="1" thickTop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4" ht="17.25" thickTop="1" thickBot="1">
      <c r="A31" s="148" t="s">
        <v>16</v>
      </c>
      <c r="B31" s="149"/>
      <c r="C31" s="149"/>
      <c r="D31" s="149"/>
      <c r="E31" s="149"/>
      <c r="F31" s="149"/>
      <c r="G31" s="149"/>
      <c r="H31" s="150"/>
      <c r="I31" s="21"/>
      <c r="J31" s="148" t="s">
        <v>17</v>
      </c>
      <c r="K31" s="149"/>
      <c r="L31" s="149"/>
      <c r="M31" s="149"/>
      <c r="N31" s="149"/>
      <c r="O31" s="149"/>
      <c r="P31" s="149"/>
      <c r="Q31" s="150"/>
    </row>
    <row r="32" spans="1:24" s="46" customFormat="1" ht="39" thickTop="1">
      <c r="A32" s="43" t="s">
        <v>13</v>
      </c>
      <c r="B32" s="138" t="s">
        <v>14</v>
      </c>
      <c r="C32" s="139"/>
      <c r="D32" s="135" t="s">
        <v>39</v>
      </c>
      <c r="E32" s="106"/>
      <c r="F32" s="105" t="s">
        <v>40</v>
      </c>
      <c r="G32" s="106"/>
      <c r="H32" s="44" t="s">
        <v>51</v>
      </c>
      <c r="I32" s="45"/>
      <c r="J32" s="43" t="s">
        <v>13</v>
      </c>
      <c r="K32" s="138" t="s">
        <v>14</v>
      </c>
      <c r="L32" s="139"/>
      <c r="M32" s="135" t="s">
        <v>39</v>
      </c>
      <c r="N32" s="106"/>
      <c r="O32" s="105" t="s">
        <v>40</v>
      </c>
      <c r="P32" s="106"/>
      <c r="Q32" s="44" t="s">
        <v>51</v>
      </c>
    </row>
    <row r="33" spans="1:17">
      <c r="A33" s="22" t="s">
        <v>52</v>
      </c>
      <c r="B33" s="151">
        <f>K24+2</f>
        <v>44177</v>
      </c>
      <c r="C33" s="152"/>
      <c r="D33" s="125"/>
      <c r="E33" s="126"/>
      <c r="F33" s="127"/>
      <c r="G33" s="126"/>
      <c r="H33" s="40" t="str">
        <f>IF(D33=Sheet2!B10,"",IF((D33+F33)&lt;&gt;0,(D33+F33), ""))</f>
        <v/>
      </c>
      <c r="I33" s="24"/>
      <c r="J33" s="22" t="s">
        <v>52</v>
      </c>
      <c r="K33" s="151">
        <f>B38+2</f>
        <v>44184</v>
      </c>
      <c r="L33" s="152"/>
      <c r="M33" s="125"/>
      <c r="N33" s="126"/>
      <c r="O33" s="127"/>
      <c r="P33" s="126"/>
      <c r="Q33" s="40" t="str">
        <f>IF(M33=Sheet2!B10,"",IF((M33+O33)&lt;&gt;0,(M33+O33), ""))</f>
        <v/>
      </c>
    </row>
    <row r="34" spans="1:17" ht="15" customHeight="1">
      <c r="A34" s="22" t="s">
        <v>6</v>
      </c>
      <c r="B34" s="151">
        <f>B33+1</f>
        <v>44178</v>
      </c>
      <c r="C34" s="152"/>
      <c r="D34" s="125"/>
      <c r="E34" s="126"/>
      <c r="F34" s="127"/>
      <c r="G34" s="126"/>
      <c r="H34" s="40" t="str">
        <f>IF(D34=Sheet2!B10,"",IF((D34+F34)&lt;&gt;0,(D34+F34), ""))</f>
        <v/>
      </c>
      <c r="I34" s="21"/>
      <c r="J34" s="22" t="s">
        <v>6</v>
      </c>
      <c r="K34" s="151">
        <f>K33+1</f>
        <v>44185</v>
      </c>
      <c r="L34" s="152"/>
      <c r="M34" s="125"/>
      <c r="N34" s="126"/>
      <c r="O34" s="127"/>
      <c r="P34" s="126"/>
      <c r="Q34" s="40" t="str">
        <f>IF(M34=Sheet2!B10,"",IF((M34+O34)&lt;&gt;0,(M34+O34), ""))</f>
        <v/>
      </c>
    </row>
    <row r="35" spans="1:17" ht="15" customHeight="1">
      <c r="A35" s="22" t="s">
        <v>7</v>
      </c>
      <c r="B35" s="151">
        <f t="shared" ref="B35:B38" si="2">B34+1</f>
        <v>44179</v>
      </c>
      <c r="C35" s="152"/>
      <c r="D35" s="125"/>
      <c r="E35" s="126"/>
      <c r="F35" s="127"/>
      <c r="G35" s="126"/>
      <c r="H35" s="40"/>
      <c r="I35" s="21"/>
      <c r="J35" s="22" t="s">
        <v>7</v>
      </c>
      <c r="K35" s="151">
        <f t="shared" ref="K35:K38" si="3">K34+1</f>
        <v>44186</v>
      </c>
      <c r="L35" s="152"/>
      <c r="M35" s="125"/>
      <c r="N35" s="126"/>
      <c r="O35" s="127"/>
      <c r="P35" s="126"/>
      <c r="Q35" s="40" t="str">
        <f>IF(M35=Sheet2!B10,"",IF((M35+O35)&lt;&gt;0,(M35+O35), ""))</f>
        <v/>
      </c>
    </row>
    <row r="36" spans="1:17" ht="15" customHeight="1">
      <c r="A36" s="22" t="s">
        <v>8</v>
      </c>
      <c r="B36" s="151">
        <f t="shared" si="2"/>
        <v>44180</v>
      </c>
      <c r="C36" s="152"/>
      <c r="D36" s="125"/>
      <c r="E36" s="126"/>
      <c r="F36" s="127"/>
      <c r="G36" s="126"/>
      <c r="H36" s="40"/>
      <c r="I36" s="21"/>
      <c r="J36" s="22" t="s">
        <v>8</v>
      </c>
      <c r="K36" s="151">
        <f t="shared" si="3"/>
        <v>44187</v>
      </c>
      <c r="L36" s="152"/>
      <c r="M36" s="125"/>
      <c r="N36" s="126"/>
      <c r="O36" s="127"/>
      <c r="P36" s="126"/>
      <c r="Q36" s="40" t="str">
        <f>IF(M36=Sheet2!B10,"",IF((M36+O36)&lt;&gt;0,(M36+O36), ""))</f>
        <v/>
      </c>
    </row>
    <row r="37" spans="1:17" ht="15" customHeight="1">
      <c r="A37" s="22" t="s">
        <v>9</v>
      </c>
      <c r="B37" s="151">
        <f t="shared" si="2"/>
        <v>44181</v>
      </c>
      <c r="C37" s="152"/>
      <c r="D37" s="125"/>
      <c r="E37" s="126"/>
      <c r="F37" s="127"/>
      <c r="G37" s="126"/>
      <c r="H37" s="40"/>
      <c r="I37" s="21"/>
      <c r="J37" s="22" t="s">
        <v>9</v>
      </c>
      <c r="K37" s="151">
        <f t="shared" si="3"/>
        <v>44188</v>
      </c>
      <c r="L37" s="152"/>
      <c r="M37" s="125"/>
      <c r="N37" s="126"/>
      <c r="O37" s="127"/>
      <c r="P37" s="126"/>
      <c r="Q37" s="40" t="str">
        <f>IF(M37=Sheet2!B10,"",IF((M37+O37)&lt;&gt;0,(M37+O37), ""))</f>
        <v/>
      </c>
    </row>
    <row r="38" spans="1:17" ht="15" customHeight="1">
      <c r="A38" s="22" t="s">
        <v>10</v>
      </c>
      <c r="B38" s="151">
        <f t="shared" si="2"/>
        <v>44182</v>
      </c>
      <c r="C38" s="152"/>
      <c r="D38" s="125"/>
      <c r="E38" s="126"/>
      <c r="F38" s="127"/>
      <c r="G38" s="126"/>
      <c r="H38" s="40" t="str">
        <f>IF(D38=Sheet2!B10,"",IF((D38+F38)&lt;&gt;0,(D38+F38), ""))</f>
        <v/>
      </c>
      <c r="I38" s="21"/>
      <c r="J38" s="22" t="s">
        <v>10</v>
      </c>
      <c r="K38" s="151">
        <f t="shared" si="3"/>
        <v>44189</v>
      </c>
      <c r="L38" s="152"/>
      <c r="M38" s="125"/>
      <c r="N38" s="126"/>
      <c r="O38" s="127"/>
      <c r="P38" s="126"/>
      <c r="Q38" s="40" t="str">
        <f>IF(M38=Sheet2!B10,"",IF((M38+O38)&lt;&gt;0,(M38+O38), ""))</f>
        <v/>
      </c>
    </row>
    <row r="39" spans="1:17" ht="21.75" customHeight="1">
      <c r="A39" s="23" t="s">
        <v>18</v>
      </c>
      <c r="B39" s="151"/>
      <c r="C39" s="152"/>
      <c r="D39" s="125"/>
      <c r="E39" s="126"/>
      <c r="F39" s="153"/>
      <c r="G39" s="154"/>
      <c r="H39" s="40" t="str">
        <f>IF(D39=Sheet2!B10,"",IF((D39+F39)&lt;&gt;0,(D39+F39), ""))</f>
        <v/>
      </c>
      <c r="I39" s="21"/>
      <c r="J39" s="23" t="s">
        <v>18</v>
      </c>
      <c r="K39" s="151"/>
      <c r="L39" s="152"/>
      <c r="M39" s="125"/>
      <c r="N39" s="126"/>
      <c r="O39" s="153"/>
      <c r="P39" s="154"/>
      <c r="Q39" s="40" t="str">
        <f>IF(M39=Sheet2!B10,"",IF((M39+O39)&lt;&gt;0,(M39+O39), ""))</f>
        <v/>
      </c>
    </row>
    <row r="40" spans="1:17">
      <c r="A40" s="42" t="s">
        <v>55</v>
      </c>
      <c r="B40" s="151"/>
      <c r="C40" s="152"/>
      <c r="D40" s="125"/>
      <c r="E40" s="126"/>
      <c r="F40" s="127"/>
      <c r="G40" s="126"/>
      <c r="H40" s="40" t="str">
        <f>IF(D40=Sheet2!B24,"",IF((D40+F40)&lt;&gt;0,((D40*2)+F40), ""))</f>
        <v/>
      </c>
      <c r="I40" s="21"/>
      <c r="J40" s="42" t="s">
        <v>55</v>
      </c>
      <c r="K40" s="151"/>
      <c r="L40" s="152"/>
      <c r="M40" s="125"/>
      <c r="N40" s="126"/>
      <c r="O40" s="127"/>
      <c r="P40" s="126"/>
      <c r="Q40" s="40" t="str">
        <f>IF(M40=Sheet2!K24,"",IF((M40+O40)&lt;&gt;0,((M40*2)+O40), ""))</f>
        <v/>
      </c>
    </row>
    <row r="41" spans="1:17">
      <c r="A41" s="42" t="s">
        <v>56</v>
      </c>
      <c r="B41" s="151"/>
      <c r="C41" s="152"/>
      <c r="D41" s="125"/>
      <c r="E41" s="126"/>
      <c r="F41" s="127"/>
      <c r="G41" s="126"/>
      <c r="H41" s="40" t="str">
        <f>IF(D41=Sheet2!B24,"",IF((D41+F41)&lt;&gt;0,((D41*3)+F41), ""))</f>
        <v/>
      </c>
      <c r="I41" s="21"/>
      <c r="J41" s="42" t="s">
        <v>56</v>
      </c>
      <c r="K41" s="151"/>
      <c r="L41" s="152"/>
      <c r="M41" s="125"/>
      <c r="N41" s="126"/>
      <c r="O41" s="127"/>
      <c r="P41" s="126"/>
      <c r="Q41" s="40" t="str">
        <f>IF(M41=Sheet2!K24,"",IF((M41+O41)&lt;&gt;0,((M41*3)+O41), ""))</f>
        <v/>
      </c>
    </row>
    <row r="42" spans="1:17" ht="21.75" customHeight="1">
      <c r="A42" s="23" t="s">
        <v>19</v>
      </c>
      <c r="B42" s="151"/>
      <c r="C42" s="152"/>
      <c r="D42" s="125"/>
      <c r="E42" s="126"/>
      <c r="F42" s="153"/>
      <c r="G42" s="154"/>
      <c r="H42" s="40"/>
      <c r="I42" s="21"/>
      <c r="J42" s="23" t="s">
        <v>19</v>
      </c>
      <c r="K42" s="151"/>
      <c r="L42" s="152"/>
      <c r="M42" s="125"/>
      <c r="N42" s="126"/>
      <c r="O42" s="153"/>
      <c r="P42" s="154"/>
      <c r="Q42" s="40" t="str">
        <f>IF(M42=Sheet2!B10,"",IF((M42+O42)&lt;&gt;0,(M42+O42), ""))</f>
        <v/>
      </c>
    </row>
    <row r="43" spans="1:17" ht="16.5" thickBot="1">
      <c r="A43" s="140" t="s">
        <v>15</v>
      </c>
      <c r="B43" s="141"/>
      <c r="C43" s="142"/>
      <c r="D43" s="143" t="str">
        <f>"="&amp;"1x"&amp;IF(SUM(D33:D38,F33:F42,D39,D42)&lt;&gt;0,SUM(D33:D38,F33:F42,D39,D42),0)&amp;"+"&amp;"2x"&amp;IF(AND(D40&lt;&gt;0,D40&lt;&gt;Sheet2!B10),D40,0) &amp; "+"&amp; "3x" &amp; IF(AND(D41&lt;&gt;0,D41&lt;&gt;Sheet2!B10),D41,0)</f>
        <v>=1x0+2x0+3x0</v>
      </c>
      <c r="E43" s="144"/>
      <c r="F43" s="144"/>
      <c r="G43" s="145"/>
      <c r="H43" s="41">
        <f>SUM(H33:H42)</f>
        <v>0</v>
      </c>
      <c r="I43" s="21"/>
      <c r="J43" s="140" t="s">
        <v>15</v>
      </c>
      <c r="K43" s="141"/>
      <c r="L43" s="142"/>
      <c r="M43" s="143" t="str">
        <f>"="&amp;"1x"&amp;IF(SUM(M33:M38,O33:O42,M39,M42)&lt;&gt;0,SUM(M33:M38,O33:O42,M39,M42),0)&amp;"+"&amp;"2x"&amp;IF(AND(M40&lt;&gt;0,M40&lt;&gt;Sheet2!B10),M40,0) &amp; "+"&amp; "3x" &amp; IF(AND(M41&lt;&gt;0,M41&lt;&gt;Sheet2!B10),M41,0)</f>
        <v>=1x0+2x0+3x0</v>
      </c>
      <c r="N43" s="144"/>
      <c r="O43" s="144"/>
      <c r="P43" s="145"/>
      <c r="Q43" s="41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5" thickBot="1">
      <c r="A45" s="158" t="str">
        <f>"کۆی گشتی کاتژمێرەکان : [" &amp; SUM(H29,Q29,H43,Q43) &amp; "] کاتژمێر"</f>
        <v>کۆی گشتی کاتژمێرەکان : [8] کاتژمێر</v>
      </c>
      <c r="B45" s="158"/>
      <c r="C45" s="158"/>
      <c r="D45" s="158"/>
      <c r="E45" s="158"/>
      <c r="F45" s="158"/>
      <c r="G45" s="158"/>
      <c r="H45" s="25"/>
      <c r="I45" s="158" t="str">
        <f>"کۆی کاتژمێرەکانی زێدەکی :[" &amp; SUM(H29,Q29,H43,Q43) - (IF(H29=0,0,P5)+IF(Q29=0,0,P5)+IF(H43=0,0,P5)+IF(Q43=0,0,P5)) &amp; "] کاتژمێر"</f>
        <v>کۆی کاتژمێرەکانی زێدەکی :[3] کاتژمێر</v>
      </c>
      <c r="J45" s="158"/>
      <c r="K45" s="158"/>
      <c r="L45" s="158"/>
      <c r="M45" s="158"/>
      <c r="N45" s="158"/>
      <c r="O45" s="158"/>
      <c r="P45" s="25"/>
      <c r="Q45" s="25"/>
    </row>
    <row r="46" spans="1:17" ht="17.25" thickTop="1" thickBot="1">
      <c r="A46" s="158" t="str">
        <f>"کۆی کاتژمێرەکانی نیساب :[" &amp;IF(H29=0,0,P5)+IF(Q29=0,0,P5)+IF(H43=0,0,P5)+IF(Q43=0,0,P5) &amp; "] کاتژمێر"</f>
        <v>کۆی کاتژمێرەکانی نیساب :[5] کاتژمێر</v>
      </c>
      <c r="B46" s="158"/>
      <c r="C46" s="158"/>
      <c r="D46" s="158"/>
      <c r="E46" s="158"/>
      <c r="F46" s="158"/>
      <c r="G46" s="158"/>
      <c r="H46" s="25"/>
      <c r="I46" s="159" t="s">
        <v>20</v>
      </c>
      <c r="J46" s="159"/>
      <c r="K46" s="159"/>
      <c r="L46" s="160">
        <f>IF(C5=Sheet2!A2,3500,IF(C5=Sheet2!A3,4500,IF(C5=Sheet2!A4,5500,IF(C5=Sheet2!A1,2500,6500))))</f>
        <v>4500</v>
      </c>
      <c r="M46" s="160"/>
      <c r="N46" s="26" t="s">
        <v>29</v>
      </c>
      <c r="O46" s="25"/>
      <c r="P46" s="25"/>
      <c r="Q46" s="25"/>
    </row>
    <row r="47" spans="1:17" ht="17.25" thickTop="1" thickBot="1">
      <c r="A47" s="15"/>
      <c r="B47" s="15"/>
      <c r="C47" s="15"/>
      <c r="D47" s="15"/>
      <c r="E47" s="15"/>
      <c r="F47" s="15"/>
      <c r="G47" s="15"/>
      <c r="H47" s="25"/>
      <c r="I47" s="161" t="s">
        <v>30</v>
      </c>
      <c r="J47" s="161"/>
      <c r="K47" s="161"/>
      <c r="L47" s="162">
        <f>L46*( SUM(H29,Q29,H43,Q43) - (IF(H29=0,0,P5)+IF(Q29=0,0,P5)+IF(H43=0,0,P5)+IF(Q43=0,0,P5)))</f>
        <v>13500</v>
      </c>
      <c r="M47" s="162"/>
      <c r="N47" s="26" t="s">
        <v>29</v>
      </c>
      <c r="O47" s="25"/>
      <c r="P47" s="25"/>
      <c r="Q47" s="25"/>
    </row>
    <row r="48" spans="1:17" ht="51" customHeight="1" thickTop="1">
      <c r="A48" s="15"/>
      <c r="B48" s="15"/>
      <c r="C48" s="15"/>
      <c r="D48" s="15"/>
      <c r="E48" s="15"/>
      <c r="F48" s="15"/>
      <c r="G48" s="15"/>
      <c r="H48" s="25"/>
      <c r="I48" s="27"/>
      <c r="J48" s="27"/>
      <c r="K48" s="27"/>
      <c r="L48" s="28"/>
      <c r="M48" s="29"/>
      <c r="N48" s="25"/>
      <c r="O48" s="25"/>
      <c r="P48" s="25"/>
      <c r="Q48" s="25"/>
    </row>
    <row r="49" spans="1:17">
      <c r="A49" s="155"/>
      <c r="B49" s="155"/>
      <c r="C49" s="155"/>
      <c r="D49" s="10"/>
      <c r="E49" s="5"/>
      <c r="F49" s="5"/>
      <c r="G49" s="156" t="s">
        <v>41</v>
      </c>
      <c r="H49" s="156"/>
      <c r="I49" s="156"/>
      <c r="J49" s="156"/>
      <c r="K49" s="4"/>
      <c r="L49" s="4"/>
      <c r="M49" s="157" t="s">
        <v>42</v>
      </c>
      <c r="N49" s="157"/>
      <c r="O49" s="157"/>
      <c r="P49" s="4"/>
      <c r="Q49" s="4"/>
    </row>
    <row r="50" spans="1:17">
      <c r="A50" s="155"/>
      <c r="B50" s="155"/>
      <c r="C50" s="155"/>
      <c r="D50" s="10"/>
      <c r="E50" s="5"/>
      <c r="F50" s="5"/>
      <c r="G50" s="156" t="s">
        <v>43</v>
      </c>
      <c r="H50" s="156"/>
      <c r="I50" s="156"/>
      <c r="J50" s="156"/>
      <c r="K50" s="4"/>
      <c r="L50" s="4"/>
      <c r="M50" s="157" t="s">
        <v>44</v>
      </c>
      <c r="N50" s="157"/>
      <c r="O50" s="157"/>
      <c r="P50" s="4"/>
      <c r="Q50" s="4"/>
    </row>
    <row r="51" spans="1:17" ht="63.75" customHeight="1">
      <c r="A51" s="58"/>
      <c r="B51" s="58"/>
      <c r="C51" s="58"/>
      <c r="D51" s="10"/>
      <c r="E51" s="57"/>
      <c r="F51" s="57"/>
      <c r="G51" s="57"/>
      <c r="H51" s="57"/>
      <c r="I51" s="4"/>
      <c r="J51" s="56"/>
      <c r="K51" s="56"/>
      <c r="L51" s="56"/>
      <c r="M51" s="56"/>
      <c r="N51" s="56"/>
      <c r="O51" s="3"/>
      <c r="P51" s="4"/>
      <c r="Q51" s="4"/>
    </row>
    <row r="52" spans="1:17" ht="14.25" customHeight="1">
      <c r="A52" s="155" t="str">
        <f>C4</f>
        <v>جمال كمال محمدامين</v>
      </c>
      <c r="B52" s="155"/>
      <c r="C52" s="155"/>
      <c r="D52" s="10"/>
      <c r="E52" s="5"/>
      <c r="F52" s="5"/>
      <c r="G52" s="156" t="s">
        <v>60</v>
      </c>
      <c r="H52" s="156"/>
      <c r="I52" s="156"/>
      <c r="J52" s="156"/>
      <c r="K52" s="6"/>
      <c r="L52" s="6"/>
      <c r="M52" s="157" t="s">
        <v>31</v>
      </c>
      <c r="N52" s="157"/>
      <c r="O52" s="157"/>
      <c r="P52" s="4"/>
      <c r="Q52" s="4"/>
    </row>
    <row r="53" spans="1:17" ht="14.25" customHeight="1">
      <c r="A53" s="155" t="s">
        <v>45</v>
      </c>
      <c r="B53" s="155"/>
      <c r="C53" s="155"/>
      <c r="D53" s="10"/>
      <c r="E53" s="5"/>
      <c r="F53" s="5"/>
      <c r="G53" s="156" t="s">
        <v>46</v>
      </c>
      <c r="H53" s="156"/>
      <c r="I53" s="156"/>
      <c r="J53" s="156"/>
      <c r="K53" s="6"/>
      <c r="L53" s="6"/>
      <c r="M53" s="157" t="s">
        <v>47</v>
      </c>
      <c r="N53" s="157"/>
      <c r="O53" s="157"/>
      <c r="P53" s="4"/>
      <c r="Q53" s="4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52">
    <mergeCell ref="A4:B4"/>
    <mergeCell ref="C4:F4"/>
    <mergeCell ref="M4:O4"/>
    <mergeCell ref="Q4:R4"/>
    <mergeCell ref="A5:B5"/>
    <mergeCell ref="C5:F5"/>
    <mergeCell ref="M5:O5"/>
    <mergeCell ref="A1:F1"/>
    <mergeCell ref="M1:Q1"/>
    <mergeCell ref="A2:F2"/>
    <mergeCell ref="M2:O2"/>
    <mergeCell ref="Q2:R2"/>
    <mergeCell ref="A3:F3"/>
    <mergeCell ref="M3:O3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AF6:AG6"/>
    <mergeCell ref="AH6:AI6"/>
    <mergeCell ref="U6:V6"/>
    <mergeCell ref="W6:X6"/>
    <mergeCell ref="Y6:AA6"/>
    <mergeCell ref="AB6:AC6"/>
    <mergeCell ref="AD6:AE6"/>
    <mergeCell ref="B7:C7"/>
    <mergeCell ref="D7:E7"/>
    <mergeCell ref="P7:Q7"/>
    <mergeCell ref="B8:E8"/>
    <mergeCell ref="F8:I8"/>
    <mergeCell ref="J8:M8"/>
    <mergeCell ref="N8:O8"/>
    <mergeCell ref="P8:Q8"/>
    <mergeCell ref="S6:T6"/>
    <mergeCell ref="AF8:AG8"/>
    <mergeCell ref="AH8:AI8"/>
    <mergeCell ref="B9:E9"/>
    <mergeCell ref="F9:I9"/>
    <mergeCell ref="J9:M9"/>
    <mergeCell ref="N9:Q9"/>
    <mergeCell ref="S9:T9"/>
    <mergeCell ref="U9:V9"/>
    <mergeCell ref="W9:X9"/>
    <mergeCell ref="Y9:AA9"/>
    <mergeCell ref="S8:T8"/>
    <mergeCell ref="U8:V8"/>
    <mergeCell ref="W8:X8"/>
    <mergeCell ref="Y8:AA8"/>
    <mergeCell ref="AB8:AC8"/>
    <mergeCell ref="AD8:AE8"/>
    <mergeCell ref="AF10:AG10"/>
    <mergeCell ref="AH10:AI10"/>
    <mergeCell ref="B11:R11"/>
    <mergeCell ref="AB9:AC9"/>
    <mergeCell ref="AD9:AE9"/>
    <mergeCell ref="AF9:AG9"/>
    <mergeCell ref="AH9:AI9"/>
    <mergeCell ref="B10:M10"/>
    <mergeCell ref="N10:O10"/>
    <mergeCell ref="P10:Q10"/>
    <mergeCell ref="S10:T10"/>
    <mergeCell ref="U10:V10"/>
    <mergeCell ref="W10:X10"/>
    <mergeCell ref="B12:E12"/>
    <mergeCell ref="F12:I12"/>
    <mergeCell ref="J12:K12"/>
    <mergeCell ref="L12:M12"/>
    <mergeCell ref="N12:O12"/>
    <mergeCell ref="P12:Q12"/>
    <mergeCell ref="Y10:AA10"/>
    <mergeCell ref="AB10:AC10"/>
    <mergeCell ref="AD10:AE10"/>
    <mergeCell ref="B18:C18"/>
    <mergeCell ref="D18:E18"/>
    <mergeCell ref="F18:G18"/>
    <mergeCell ref="K18:L18"/>
    <mergeCell ref="M18:N18"/>
    <mergeCell ref="O18:P18"/>
    <mergeCell ref="A14:C15"/>
    <mergeCell ref="D14:E14"/>
    <mergeCell ref="F14:Q14"/>
    <mergeCell ref="D15:E15"/>
    <mergeCell ref="F15:Q15"/>
    <mergeCell ref="A17:H17"/>
    <mergeCell ref="J17:Q17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  <mergeCell ref="A45:G45"/>
    <mergeCell ref="I45:O45"/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</mergeCells>
  <dataValidations count="6">
    <dataValidation type="list" allowBlank="1" showInputMessage="1" showErrorMessage="1" sqref="O20:O28 O33:P33 H33:H42 Q19:Q28 F20:F28 F34:F42 O34:O42 H19:H28 Q33:Q42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8" stopIfTrue="1" id="{7689888C-1BB2-4B7B-964E-C1608A1EAC3B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89" stopIfTrue="1" id="{AF7EFAF3-01B3-46A9-8829-81C3F6549AA4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90" id="{745860E6-DFC5-428E-AD57-B80B776E048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87" id="{87ABDF8D-D2B0-40DB-B2A3-0081A19FEAC6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86" id="{AB280709-C242-46B9-8A7C-C78C156F42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85" id="{4D396AA4-86B9-448C-BC74-8FCC357DD48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84" id="{0F108EC6-3B6F-4DF5-B7A5-A42912A7658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83" id="{03EC159B-4003-471C-9252-CE636151845B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82" id="{45E0B18B-ECA3-4BCE-8343-0333EE7B87E8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81" id="{F8138174-A822-46D7-89B1-AEB5CC095165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80" id="{B3EE220F-C28E-4C56-9E92-84A8EDF0B548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79" id="{B2DBFA4C-1EA2-4D88-8C93-23AD9BE5BFE8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78" id="{84F33751-36DC-41F2-B845-F85CD27A9D57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77" id="{7C148B2F-DE51-416C-B4A9-5749D0654545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76" id="{6165DF9A-E982-489B-8AC9-84B7A02C1718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75" id="{672F3419-BF38-4666-9C86-4A4C4ACDA56C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74" id="{5D16745E-CA04-4E02-BAB3-C819725CF539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73" id="{73B6B9F6-1C2B-4B23-8F69-D332E8320E50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72" id="{BD300A4C-A94D-44F8-8AC3-92B5DBBB150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71" id="{49C4C118-A88A-481D-8391-2B6B0D376656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70" id="{A32C8DFF-8319-4CC8-9B04-04167D91EE5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69" id="{618CFD62-17F5-4D6C-81E6-A5122C74A27F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68" id="{53FB32B6-F26B-406D-AC19-96D4F14C820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67" id="{B304B2B4-33FC-4040-8DEC-2D3D69EDDB00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66" id="{85CC5A26-F29C-4DF4-A1C1-B76ACB4D5FF9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65" id="{90B86C2F-EFE1-4B33-8A19-C2F13363E21C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64" id="{487A7846-E627-4CDE-82D0-57F00EF34C5E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63" id="{AA81B74F-7A02-4BFF-83A9-1EF685C63348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62" id="{39E02CC3-7FDD-4876-9737-14DED28CBBD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61" id="{BD1071C3-C1A5-441C-BFBD-8ED8AA43004E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60" id="{C08C22A5-4923-4B00-9FF3-C31F8740F87D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59" id="{A00DF2D9-F587-4991-9C14-CC47B1E5E1D4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58" id="{2D32D194-4749-451F-80A1-F80D9623C132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57" id="{D4D02417-E1CE-425C-810F-B37A5507F84C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56" id="{8DA17C5A-05F3-4BC4-A670-7D7670B3401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55" id="{CF043A43-9857-42ED-9CC0-08B46CF13ADE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54" id="{7BD4C0D1-DEF8-4136-B7B7-C03DC32D2E98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53" id="{9B39BACB-0CE9-48AA-B582-C90AD34B9597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52" id="{64AFA6A2-FC19-4078-B197-EC67F1659298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51" id="{2338BA7F-1BFC-4564-9180-5E99FBAF777C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50" id="{B84350FB-AC24-4870-9AA9-04BC1DC6F294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49" id="{A078774D-E7F9-46A9-B7DD-82C63F1B4D4E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48" id="{4FF817D7-D4C3-46F8-87CD-FB39CF288D56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47" id="{AE361940-C9E0-4DEA-B5D5-270CF97C0E7A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46" id="{9897E87E-56D1-4BB3-98A8-0E0FE72C844A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45" id="{DDADC62D-9FE8-46A2-92C0-27E11BD8F5A1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44" id="{E55FA289-62AD-464D-AE85-A76AE9556447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43" id="{5C7E3F43-0948-4CA3-846F-3A0A8C5C68A3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42" id="{C41B11F3-AA25-4532-A633-105AC87804F8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41" id="{3D0E962D-FB42-4685-9F34-B30D41F907B3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40" id="{F71D9037-FDB0-4F89-ADA7-7A67C011D800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39" id="{65D0DCB2-D838-4AF1-ABB2-B04BF0545ABB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38" id="{0CC9A870-4A48-4996-A1ED-D7662BE39271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37" id="{B528739E-991B-4637-B480-03ACDDCDA6B8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36" id="{AAD521CA-FA4B-426A-8A33-705F475A0079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35" id="{4C733EE1-5CB9-474C-B0F2-A3507CC2FB94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34" id="{78DC7EE6-FF63-4C42-AE1F-C8A51A8C11F2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3" id="{471A25CE-589C-4CD7-A9C8-10802575998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32" id="{24674310-500C-4AA6-9BF3-5D480DFD5A0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1" id="{3BA14FE0-AB3D-46C3-B18B-166A4202DEE5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0" id="{CC1F2119-3CDE-4039-9E50-4EE808132332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9" id="{3102125D-067C-45B9-A909-0D172A9A1CE2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28" id="{53A0DB3C-FCC6-4493-B8A3-83E84C3605F6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7" id="{F71E48FE-98B8-4AA6-A575-5D204B2748A6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6" id="{F2BD1754-8062-4F2C-A838-D3874A178DEE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5" id="{B0439DA0-E6E2-4CF5-8A69-D078D67DB2DC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4" id="{773EE1AD-0193-488C-B135-6FE7417D0780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3" id="{AFC90694-4E1D-43B9-8608-9CE1DDE3E600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2" id="{58C37921-6DC7-4044-8818-949BE9F9FC3C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1" id="{2A4C4B4D-A130-457A-8084-1D735D9B493D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0" id="{FFC74506-0193-4CB3-A805-2008BD727368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19" id="{960080CA-6233-40A2-AFCF-30B38F4DAFA4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18" id="{1B101AC7-D98F-4989-BD04-EF354C54C303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7" id="{4DBF6664-6DA2-40C9-BFD8-7F8EA213CCD0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6" id="{5AD2785F-20E9-4F7B-9132-B86D6FD6780B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5" id="{8A1059A3-2B15-4421-B9CF-789B35D9AC38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4" id="{9381CA81-4B75-46F0-8129-B901CF7DD858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3" id="{AB9124DB-6B04-43A4-A92D-7B76501CDFC5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2" id="{57620D3F-6A6E-4267-9683-290D198DC087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1" id="{C3A958BE-9518-40B8-A24E-08A70ACED75F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0" id="{53F826BA-24F4-4701-94EE-EAFF9242B249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9" id="{B098C869-D965-4C88-9AE9-6D7E41BDB101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8" id="{B779FD61-62D0-40CF-94DF-A1AB477D48DF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7" id="{244F7C72-167F-426E-BDE1-C11914459A8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6" id="{6B02D01C-EB04-4696-9E18-64DB2E2D14FB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5" id="{5127DC31-7ED9-4B16-8337-B61A0D11819F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" id="{D9F7DA19-7278-40F6-BD92-DEC9E89D131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" id="{8D4E23CA-6E7E-4860-9ACF-E4D6BDF467D5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2" id="{64F937C9-F889-40F9-AAFF-A23A3C6E9B60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" id="{4609A1A3-906C-43C9-9151-8CC0E756F0A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M40:M41 D20:D28 E25 M34:M38 M39:N39 N28 E28 M42:N42 M33:N33 E42 N25 D34:D42 E39 M20:M28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rightToLeft="1" tabSelected="1" view="pageBreakPreview" zoomScaleNormal="100" zoomScaleSheetLayoutView="100" zoomScalePageLayoutView="90" workbookViewId="0">
      <selection activeCell="P13" sqref="P13"/>
    </sheetView>
  </sheetViews>
  <sheetFormatPr defaultColWidth="6.28515625" defaultRowHeight="15.75"/>
  <cols>
    <col min="1" max="1" width="8.7109375" style="1" customWidth="1"/>
    <col min="2" max="4" width="5.42578125" style="1" customWidth="1"/>
    <col min="5" max="5" width="5.28515625" style="1" customWidth="1"/>
    <col min="6" max="6" width="5.710937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7109375" style="1" customWidth="1"/>
    <col min="16" max="16" width="6" style="1" customWidth="1"/>
    <col min="17" max="17" width="7" style="1" customWidth="1"/>
    <col min="18" max="18" width="8" style="1" customWidth="1"/>
    <col min="19" max="16384" width="6.28515625" style="1"/>
  </cols>
  <sheetData>
    <row r="1" spans="1:35" ht="18.75" customHeight="1">
      <c r="A1" s="92" t="s">
        <v>0</v>
      </c>
      <c r="B1" s="92"/>
      <c r="C1" s="92"/>
      <c r="D1" s="92"/>
      <c r="E1" s="92"/>
      <c r="F1" s="92"/>
      <c r="G1" s="12"/>
      <c r="H1" s="12"/>
      <c r="I1" s="12"/>
      <c r="J1" s="12"/>
      <c r="K1" s="62"/>
      <c r="L1" s="12"/>
      <c r="M1" s="97" t="s">
        <v>2</v>
      </c>
      <c r="N1" s="97"/>
      <c r="O1" s="97"/>
      <c r="P1" s="97"/>
      <c r="Q1" s="97"/>
    </row>
    <row r="2" spans="1:35" ht="14.25" customHeight="1">
      <c r="A2" s="92" t="s">
        <v>1</v>
      </c>
      <c r="B2" s="92"/>
      <c r="C2" s="92"/>
      <c r="D2" s="92"/>
      <c r="E2" s="92"/>
      <c r="F2" s="92"/>
      <c r="G2" s="12"/>
      <c r="H2" s="12"/>
      <c r="I2" s="12"/>
      <c r="J2" s="12"/>
      <c r="K2" s="62"/>
      <c r="L2" s="14"/>
      <c r="M2" s="91" t="s">
        <v>61</v>
      </c>
      <c r="N2" s="91"/>
      <c r="O2" s="91"/>
      <c r="P2" s="53" t="s">
        <v>58</v>
      </c>
      <c r="Q2" s="98">
        <v>11</v>
      </c>
      <c r="R2" s="98"/>
    </row>
    <row r="3" spans="1:35" ht="14.25" customHeight="1">
      <c r="A3" s="92" t="s">
        <v>71</v>
      </c>
      <c r="B3" s="92"/>
      <c r="C3" s="92"/>
      <c r="D3" s="92"/>
      <c r="E3" s="92"/>
      <c r="F3" s="92"/>
      <c r="G3" s="12"/>
      <c r="H3" s="12"/>
      <c r="I3" s="12"/>
      <c r="J3" s="12"/>
      <c r="K3" s="62"/>
      <c r="L3" s="14"/>
      <c r="M3" s="92" t="s">
        <v>3</v>
      </c>
      <c r="N3" s="92"/>
      <c r="O3" s="92"/>
      <c r="P3" s="16">
        <v>12</v>
      </c>
      <c r="Q3" s="15"/>
    </row>
    <row r="4" spans="1:35" ht="14.25" customHeight="1">
      <c r="A4" s="90" t="s">
        <v>36</v>
      </c>
      <c r="B4" s="90"/>
      <c r="C4" s="91" t="s">
        <v>68</v>
      </c>
      <c r="D4" s="91"/>
      <c r="E4" s="91"/>
      <c r="F4" s="91"/>
      <c r="G4" s="12"/>
      <c r="H4" s="12"/>
      <c r="I4" s="12"/>
      <c r="J4" s="12"/>
      <c r="K4" s="62"/>
      <c r="L4" s="14"/>
      <c r="M4" s="92" t="s">
        <v>4</v>
      </c>
      <c r="N4" s="92"/>
      <c r="O4" s="92"/>
      <c r="P4" s="17">
        <v>6</v>
      </c>
      <c r="Q4" s="93" t="s">
        <v>65</v>
      </c>
      <c r="R4" s="94"/>
    </row>
    <row r="5" spans="1:35" ht="16.5" customHeight="1" thickBot="1">
      <c r="A5" s="95" t="s">
        <v>37</v>
      </c>
      <c r="B5" s="95"/>
      <c r="C5" s="96" t="s">
        <v>32</v>
      </c>
      <c r="D5" s="96"/>
      <c r="E5" s="96"/>
      <c r="F5" s="96"/>
      <c r="G5" s="12"/>
      <c r="H5" s="12"/>
      <c r="I5" s="12"/>
      <c r="J5" s="12"/>
      <c r="K5" s="62"/>
      <c r="L5" s="14"/>
      <c r="M5" s="92" t="s">
        <v>5</v>
      </c>
      <c r="N5" s="92"/>
      <c r="O5" s="92"/>
      <c r="P5" s="18">
        <v>6</v>
      </c>
      <c r="Q5" s="54"/>
      <c r="R5" s="54"/>
      <c r="S5" s="103"/>
      <c r="T5" s="10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</row>
    <row r="6" spans="1:35" ht="17.25" thickTop="1" thickBot="1">
      <c r="A6" s="33"/>
      <c r="B6" s="100" t="s">
        <v>21</v>
      </c>
      <c r="C6" s="101"/>
      <c r="D6" s="100" t="s">
        <v>22</v>
      </c>
      <c r="E6" s="101"/>
      <c r="F6" s="100" t="s">
        <v>23</v>
      </c>
      <c r="G6" s="101"/>
      <c r="H6" s="100" t="s">
        <v>24</v>
      </c>
      <c r="I6" s="101"/>
      <c r="J6" s="100" t="s">
        <v>25</v>
      </c>
      <c r="K6" s="101"/>
      <c r="L6" s="100" t="s">
        <v>26</v>
      </c>
      <c r="M6" s="101"/>
      <c r="N6" s="100" t="s">
        <v>27</v>
      </c>
      <c r="O6" s="101"/>
      <c r="P6" s="102" t="s">
        <v>28</v>
      </c>
      <c r="Q6" s="102"/>
      <c r="R6" s="65" t="s">
        <v>57</v>
      </c>
      <c r="S6" s="104"/>
      <c r="T6" s="104"/>
      <c r="U6" s="104"/>
      <c r="V6" s="104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</row>
    <row r="7" spans="1:35" ht="16.5" thickTop="1">
      <c r="A7" s="32" t="s">
        <v>53</v>
      </c>
      <c r="B7" s="79"/>
      <c r="C7" s="80"/>
      <c r="D7" s="81"/>
      <c r="E7" s="80"/>
      <c r="F7" s="59"/>
      <c r="G7" s="60"/>
      <c r="H7" s="59"/>
      <c r="I7" s="60"/>
      <c r="J7" s="59"/>
      <c r="K7" s="60"/>
      <c r="L7" s="59"/>
      <c r="M7" s="60"/>
      <c r="N7" s="59"/>
      <c r="O7" s="60"/>
      <c r="P7" s="82"/>
      <c r="Q7" s="80"/>
      <c r="R7" s="51"/>
      <c r="S7" s="64"/>
      <c r="T7" s="64"/>
      <c r="U7" s="64"/>
      <c r="V7" s="64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</row>
    <row r="8" spans="1:35">
      <c r="A8" s="32" t="s">
        <v>6</v>
      </c>
      <c r="B8" s="83" t="s">
        <v>69</v>
      </c>
      <c r="C8" s="84"/>
      <c r="D8" s="84"/>
      <c r="E8" s="85"/>
      <c r="F8" s="83" t="s">
        <v>69</v>
      </c>
      <c r="G8" s="84"/>
      <c r="H8" s="84"/>
      <c r="I8" s="85"/>
      <c r="J8" s="86" t="s">
        <v>69</v>
      </c>
      <c r="K8" s="84"/>
      <c r="L8" s="84"/>
      <c r="M8" s="85"/>
      <c r="N8" s="86" t="s">
        <v>69</v>
      </c>
      <c r="O8" s="84"/>
      <c r="P8" s="84"/>
      <c r="Q8" s="85"/>
      <c r="R8" s="61"/>
      <c r="S8" s="104"/>
      <c r="T8" s="104"/>
      <c r="U8" s="104"/>
      <c r="V8" s="104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</row>
    <row r="9" spans="1:35">
      <c r="A9" s="19" t="s">
        <v>7</v>
      </c>
      <c r="B9" s="83" t="s">
        <v>69</v>
      </c>
      <c r="C9" s="84"/>
      <c r="D9" s="84"/>
      <c r="E9" s="85"/>
      <c r="F9" s="83" t="s">
        <v>69</v>
      </c>
      <c r="G9" s="84"/>
      <c r="H9" s="84"/>
      <c r="I9" s="85"/>
      <c r="J9" s="83" t="s">
        <v>69</v>
      </c>
      <c r="K9" s="84"/>
      <c r="L9" s="84"/>
      <c r="M9" s="85"/>
      <c r="N9" s="83" t="s">
        <v>69</v>
      </c>
      <c r="O9" s="84"/>
      <c r="P9" s="84"/>
      <c r="Q9" s="85"/>
      <c r="R9" s="61"/>
      <c r="S9" s="104"/>
      <c r="T9" s="104"/>
      <c r="U9" s="104"/>
      <c r="V9" s="104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</row>
    <row r="10" spans="1:35">
      <c r="A10" s="19" t="s">
        <v>8</v>
      </c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  <c r="N10" s="89"/>
      <c r="O10" s="89"/>
      <c r="P10" s="89"/>
      <c r="Q10" s="86"/>
      <c r="R10" s="61"/>
      <c r="S10" s="104"/>
      <c r="T10" s="104"/>
      <c r="U10" s="104"/>
      <c r="V10" s="104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</row>
    <row r="11" spans="1:35">
      <c r="A11" s="19" t="s">
        <v>9</v>
      </c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</row>
    <row r="12" spans="1:35" ht="16.5" thickBot="1">
      <c r="A12" s="20" t="s">
        <v>10</v>
      </c>
      <c r="B12" s="83"/>
      <c r="C12" s="84"/>
      <c r="D12" s="84"/>
      <c r="E12" s="85"/>
      <c r="F12" s="83"/>
      <c r="G12" s="84"/>
      <c r="H12" s="84"/>
      <c r="I12" s="85"/>
      <c r="J12" s="116"/>
      <c r="K12" s="118"/>
      <c r="L12" s="118"/>
      <c r="M12" s="117"/>
      <c r="N12" s="132"/>
      <c r="O12" s="132"/>
      <c r="P12" s="132"/>
      <c r="Q12" s="116"/>
      <c r="R12" s="66"/>
    </row>
    <row r="13" spans="1:35" ht="5.25" customHeight="1" thickTop="1" thickBot="1">
      <c r="A13" s="31"/>
      <c r="B13" s="31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35" ht="16.5" thickTop="1">
      <c r="A14" s="107" t="s">
        <v>48</v>
      </c>
      <c r="B14" s="108"/>
      <c r="C14" s="109"/>
      <c r="D14" s="113" t="s">
        <v>49</v>
      </c>
      <c r="E14" s="114"/>
      <c r="F14" s="113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</row>
    <row r="15" spans="1:35" ht="16.5" thickBot="1">
      <c r="A15" s="110"/>
      <c r="B15" s="111"/>
      <c r="C15" s="112"/>
      <c r="D15" s="116" t="s">
        <v>50</v>
      </c>
      <c r="E15" s="117"/>
      <c r="F15" s="116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/>
    </row>
    <row r="16" spans="1:35" ht="6" customHeight="1" thickTop="1" thickBo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4" ht="17.25" thickTop="1" thickBot="1">
      <c r="A17" s="128" t="s">
        <v>11</v>
      </c>
      <c r="B17" s="129"/>
      <c r="C17" s="130"/>
      <c r="D17" s="130"/>
      <c r="E17" s="130"/>
      <c r="F17" s="130"/>
      <c r="G17" s="130"/>
      <c r="H17" s="131"/>
      <c r="I17" s="21"/>
      <c r="J17" s="128" t="s">
        <v>12</v>
      </c>
      <c r="K17" s="129"/>
      <c r="L17" s="130"/>
      <c r="M17" s="130"/>
      <c r="N17" s="130"/>
      <c r="O17" s="130"/>
      <c r="P17" s="130"/>
      <c r="Q17" s="131"/>
    </row>
    <row r="18" spans="1:24" s="46" customFormat="1" ht="39" thickTop="1">
      <c r="A18" s="47" t="s">
        <v>13</v>
      </c>
      <c r="B18" s="133" t="s">
        <v>14</v>
      </c>
      <c r="C18" s="134"/>
      <c r="D18" s="135" t="s">
        <v>39</v>
      </c>
      <c r="E18" s="106"/>
      <c r="F18" s="105" t="s">
        <v>40</v>
      </c>
      <c r="G18" s="106"/>
      <c r="H18" s="44" t="s">
        <v>51</v>
      </c>
      <c r="I18" s="21"/>
      <c r="J18" s="47" t="s">
        <v>13</v>
      </c>
      <c r="K18" s="133" t="s">
        <v>14</v>
      </c>
      <c r="L18" s="134"/>
      <c r="M18" s="135" t="s">
        <v>39</v>
      </c>
      <c r="N18" s="106"/>
      <c r="O18" s="105" t="s">
        <v>40</v>
      </c>
      <c r="P18" s="106"/>
      <c r="Q18" s="44" t="s">
        <v>51</v>
      </c>
      <c r="W18" s="48"/>
      <c r="X18" s="48"/>
    </row>
    <row r="19" spans="1:24">
      <c r="A19" s="22" t="s">
        <v>52</v>
      </c>
      <c r="B19" s="120">
        <v>44136</v>
      </c>
      <c r="C19" s="121"/>
      <c r="D19" s="125"/>
      <c r="E19" s="126"/>
      <c r="F19" s="127"/>
      <c r="G19" s="126"/>
      <c r="H19" s="40" t="str">
        <f>IF(D19=Sheet2!B10,"",IF((D19+F19)&lt;&gt;0,(D19+F19), ""))</f>
        <v/>
      </c>
      <c r="I19" s="21"/>
      <c r="J19" s="22" t="s">
        <v>52</v>
      </c>
      <c r="K19" s="120">
        <f>B24+2</f>
        <v>44143</v>
      </c>
      <c r="L19" s="121"/>
      <c r="M19" s="125"/>
      <c r="N19" s="126"/>
      <c r="O19" s="127"/>
      <c r="P19" s="126"/>
      <c r="Q19" s="40" t="str">
        <f>IF(M19=Sheet2!B10,"",IF((M19+O19)&lt;&gt;0,(M19+O19), ""))</f>
        <v/>
      </c>
      <c r="X19" s="35"/>
    </row>
    <row r="20" spans="1:24" ht="14.25" customHeight="1">
      <c r="A20" s="22" t="s">
        <v>6</v>
      </c>
      <c r="B20" s="120">
        <f>B19+1</f>
        <v>44137</v>
      </c>
      <c r="C20" s="121"/>
      <c r="D20" s="122"/>
      <c r="E20" s="123"/>
      <c r="F20" s="124">
        <v>8</v>
      </c>
      <c r="G20" s="123"/>
      <c r="H20" s="40">
        <v>8</v>
      </c>
      <c r="I20" s="21"/>
      <c r="J20" s="22" t="s">
        <v>6</v>
      </c>
      <c r="K20" s="120">
        <f>K19+1</f>
        <v>44144</v>
      </c>
      <c r="L20" s="121"/>
      <c r="M20" s="125"/>
      <c r="N20" s="126"/>
      <c r="O20" s="127">
        <v>8</v>
      </c>
      <c r="P20" s="126"/>
      <c r="Q20" s="40">
        <v>8</v>
      </c>
    </row>
    <row r="21" spans="1:24" ht="14.25" customHeight="1">
      <c r="A21" s="22" t="s">
        <v>7</v>
      </c>
      <c r="B21" s="120">
        <f t="shared" ref="B21:B24" si="0">B20+1</f>
        <v>44138</v>
      </c>
      <c r="C21" s="121"/>
      <c r="D21" s="122"/>
      <c r="E21" s="123"/>
      <c r="F21" s="124">
        <v>8</v>
      </c>
      <c r="G21" s="123"/>
      <c r="H21" s="40">
        <v>8</v>
      </c>
      <c r="I21" s="21"/>
      <c r="J21" s="22" t="s">
        <v>7</v>
      </c>
      <c r="K21" s="120">
        <f>K20+1</f>
        <v>44145</v>
      </c>
      <c r="L21" s="121"/>
      <c r="M21" s="125"/>
      <c r="N21" s="126"/>
      <c r="O21" s="127">
        <v>8</v>
      </c>
      <c r="P21" s="126"/>
      <c r="Q21" s="40">
        <v>8</v>
      </c>
    </row>
    <row r="22" spans="1:24" ht="14.25" customHeight="1">
      <c r="A22" s="22" t="s">
        <v>8</v>
      </c>
      <c r="B22" s="120">
        <f t="shared" si="0"/>
        <v>44139</v>
      </c>
      <c r="C22" s="121"/>
      <c r="D22" s="122"/>
      <c r="E22" s="123"/>
      <c r="F22" s="124"/>
      <c r="G22" s="123"/>
      <c r="H22" s="40"/>
      <c r="I22" s="21"/>
      <c r="J22" s="22" t="s">
        <v>8</v>
      </c>
      <c r="K22" s="120">
        <f t="shared" ref="K22:K24" si="1">K21+1</f>
        <v>44146</v>
      </c>
      <c r="L22" s="121"/>
      <c r="M22" s="125"/>
      <c r="N22" s="126"/>
      <c r="O22" s="127"/>
      <c r="P22" s="126"/>
      <c r="Q22" s="40" t="str">
        <f>IF(M22=Sheet2!B10,"",IF((M22+O22)&lt;&gt;0,(M22+O22), ""))</f>
        <v/>
      </c>
    </row>
    <row r="23" spans="1:24" ht="14.25" customHeight="1">
      <c r="A23" s="22" t="s">
        <v>9</v>
      </c>
      <c r="B23" s="120">
        <f t="shared" si="0"/>
        <v>44140</v>
      </c>
      <c r="C23" s="121"/>
      <c r="D23" s="122"/>
      <c r="E23" s="123"/>
      <c r="F23" s="124"/>
      <c r="G23" s="123"/>
      <c r="H23" s="40"/>
      <c r="I23" s="21"/>
      <c r="J23" s="22" t="s">
        <v>9</v>
      </c>
      <c r="K23" s="120">
        <f t="shared" si="1"/>
        <v>44147</v>
      </c>
      <c r="L23" s="121"/>
      <c r="M23" s="125"/>
      <c r="N23" s="126"/>
      <c r="O23" s="127"/>
      <c r="P23" s="126"/>
      <c r="Q23" s="40"/>
    </row>
    <row r="24" spans="1:24" ht="14.25" customHeight="1">
      <c r="A24" s="22" t="s">
        <v>10</v>
      </c>
      <c r="B24" s="120">
        <f t="shared" si="0"/>
        <v>44141</v>
      </c>
      <c r="C24" s="121"/>
      <c r="D24" s="122"/>
      <c r="E24" s="123"/>
      <c r="F24" s="124"/>
      <c r="G24" s="123"/>
      <c r="H24" s="40"/>
      <c r="I24" s="21"/>
      <c r="J24" s="22" t="s">
        <v>10</v>
      </c>
      <c r="K24" s="120">
        <f t="shared" si="1"/>
        <v>44148</v>
      </c>
      <c r="L24" s="121"/>
      <c r="M24" s="125"/>
      <c r="N24" s="126"/>
      <c r="O24" s="127"/>
      <c r="P24" s="126"/>
      <c r="Q24" s="40"/>
    </row>
    <row r="25" spans="1:24" ht="23.25" customHeight="1">
      <c r="A25" s="23" t="s">
        <v>18</v>
      </c>
      <c r="B25" s="120"/>
      <c r="C25" s="121"/>
      <c r="D25" s="122"/>
      <c r="E25" s="123"/>
      <c r="F25" s="136"/>
      <c r="G25" s="137"/>
      <c r="H25" s="40"/>
      <c r="I25" s="21"/>
      <c r="J25" s="23" t="s">
        <v>18</v>
      </c>
      <c r="K25" s="120"/>
      <c r="L25" s="121"/>
      <c r="M25" s="125"/>
      <c r="N25" s="126"/>
      <c r="O25" s="127"/>
      <c r="P25" s="126"/>
      <c r="Q25" s="40"/>
    </row>
    <row r="26" spans="1:24">
      <c r="A26" s="42" t="s">
        <v>55</v>
      </c>
      <c r="B26" s="120"/>
      <c r="C26" s="121"/>
      <c r="D26" s="122"/>
      <c r="E26" s="123"/>
      <c r="F26" s="124"/>
      <c r="G26" s="123"/>
      <c r="H26" s="40" t="str">
        <f>IF(D26=Sheet2!B10,"",IF((D26+F26)&lt;&gt;0,((D26*2)+F26), ""))</f>
        <v/>
      </c>
      <c r="I26" s="21"/>
      <c r="J26" s="42" t="s">
        <v>55</v>
      </c>
      <c r="K26" s="120"/>
      <c r="L26" s="121"/>
      <c r="M26" s="122"/>
      <c r="N26" s="123"/>
      <c r="O26" s="127"/>
      <c r="P26" s="126"/>
      <c r="Q26" s="40" t="str">
        <f>IF(M26=Sheet2!K10,"",IF((M26+O26)&lt;&gt;0,((M26*2)+O26), ""))</f>
        <v/>
      </c>
    </row>
    <row r="27" spans="1:24">
      <c r="A27" s="42" t="s">
        <v>56</v>
      </c>
      <c r="B27" s="120"/>
      <c r="C27" s="121"/>
      <c r="D27" s="122"/>
      <c r="E27" s="123"/>
      <c r="F27" s="124"/>
      <c r="G27" s="123"/>
      <c r="H27" s="40" t="str">
        <f>IF(D27=Sheet2!B10,"",IF((D27+F27)&lt;&gt;0,((D27*3)+F27), ""))</f>
        <v/>
      </c>
      <c r="I27" s="21"/>
      <c r="J27" s="42" t="s">
        <v>56</v>
      </c>
      <c r="K27" s="120"/>
      <c r="L27" s="121"/>
      <c r="M27" s="125"/>
      <c r="N27" s="126"/>
      <c r="O27" s="127"/>
      <c r="P27" s="126"/>
      <c r="Q27" s="40" t="str">
        <f>IF(M27=Sheet2!K10,"",IF((M27+O27)&lt;&gt;0,((M27*3)+O27), ""))</f>
        <v/>
      </c>
    </row>
    <row r="28" spans="1:24" ht="26.25" customHeight="1">
      <c r="A28" s="23" t="s">
        <v>19</v>
      </c>
      <c r="B28" s="120"/>
      <c r="C28" s="121"/>
      <c r="D28" s="122"/>
      <c r="E28" s="123"/>
      <c r="F28" s="136"/>
      <c r="G28" s="137"/>
      <c r="H28" s="40"/>
      <c r="I28" s="21"/>
      <c r="J28" s="23" t="s">
        <v>19</v>
      </c>
      <c r="K28" s="120"/>
      <c r="L28" s="121"/>
      <c r="M28" s="125"/>
      <c r="N28" s="126"/>
      <c r="O28" s="127"/>
      <c r="P28" s="126"/>
      <c r="Q28" s="40"/>
    </row>
    <row r="29" spans="1:24" ht="16.5" thickBot="1">
      <c r="A29" s="140" t="s">
        <v>15</v>
      </c>
      <c r="B29" s="141"/>
      <c r="C29" s="142"/>
      <c r="D29" s="143" t="str">
        <f>"="&amp;"1x"&amp;IF(SUM(D19:D24,F19:F28,D25,D28)&lt;&gt;0,SUM(D19:D24,F19:F28,D25,D28),0)&amp;"+"&amp;"2x"&amp;IF(AND(D26&lt;&gt;0,D26&lt;&gt;Sheet2!B10),D26,0) &amp; "+"&amp; "3x" &amp; IF(AND(D27&lt;&gt;0,D27&lt;&gt;Sheet2!B10),D27,0)</f>
        <v>=1x16+2x0+3x0</v>
      </c>
      <c r="E29" s="144"/>
      <c r="F29" s="144"/>
      <c r="G29" s="145"/>
      <c r="H29" s="41">
        <f>SUM(H19:H28)</f>
        <v>16</v>
      </c>
      <c r="I29" s="21"/>
      <c r="J29" s="146" t="s">
        <v>15</v>
      </c>
      <c r="K29" s="141"/>
      <c r="L29" s="147"/>
      <c r="M29" s="143" t="str">
        <f>"="&amp;"1x"&amp;IF(SUM(M19:M24,O19:O28,M25,M28)&lt;&gt;0,SUM(M19:M24,O19:O28,M25,M28),0)&amp;"+"&amp;"2x"&amp;IF(AND(M26&lt;&gt;0,M26&lt;&gt;Sheet2!B10),M26,0) &amp; "+"&amp; "3x" &amp; IF(AND(M27&lt;&gt;0,M27&lt;&gt;Sheet2!B10),M27,0)</f>
        <v>=1x16+2x0+3x0</v>
      </c>
      <c r="N29" s="144"/>
      <c r="O29" s="144"/>
      <c r="P29" s="145"/>
      <c r="Q29" s="41">
        <f>SUM(Q19:Q28)</f>
        <v>16</v>
      </c>
    </row>
    <row r="30" spans="1:24" ht="9" customHeight="1" thickTop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4" ht="17.25" thickTop="1" thickBot="1">
      <c r="A31" s="148" t="s">
        <v>16</v>
      </c>
      <c r="B31" s="149"/>
      <c r="C31" s="149"/>
      <c r="D31" s="149"/>
      <c r="E31" s="149"/>
      <c r="F31" s="149"/>
      <c r="G31" s="149"/>
      <c r="H31" s="150"/>
      <c r="I31" s="21"/>
      <c r="J31" s="148" t="s">
        <v>17</v>
      </c>
      <c r="K31" s="149"/>
      <c r="L31" s="149"/>
      <c r="M31" s="149"/>
      <c r="N31" s="149"/>
      <c r="O31" s="149"/>
      <c r="P31" s="149"/>
      <c r="Q31" s="150"/>
    </row>
    <row r="32" spans="1:24" s="46" customFormat="1" ht="39" thickTop="1">
      <c r="A32" s="43" t="s">
        <v>13</v>
      </c>
      <c r="B32" s="138" t="s">
        <v>14</v>
      </c>
      <c r="C32" s="139"/>
      <c r="D32" s="135" t="s">
        <v>39</v>
      </c>
      <c r="E32" s="106"/>
      <c r="F32" s="105" t="s">
        <v>40</v>
      </c>
      <c r="G32" s="106"/>
      <c r="H32" s="44" t="s">
        <v>51</v>
      </c>
      <c r="I32" s="45"/>
      <c r="J32" s="43" t="s">
        <v>13</v>
      </c>
      <c r="K32" s="138" t="s">
        <v>14</v>
      </c>
      <c r="L32" s="139"/>
      <c r="M32" s="135" t="s">
        <v>39</v>
      </c>
      <c r="N32" s="106"/>
      <c r="O32" s="105" t="s">
        <v>40</v>
      </c>
      <c r="P32" s="106"/>
      <c r="Q32" s="44" t="s">
        <v>51</v>
      </c>
    </row>
    <row r="33" spans="1:17">
      <c r="A33" s="22" t="s">
        <v>52</v>
      </c>
      <c r="B33" s="151">
        <f>K24+2</f>
        <v>44150</v>
      </c>
      <c r="C33" s="152"/>
      <c r="D33" s="125"/>
      <c r="E33" s="126"/>
      <c r="F33" s="127"/>
      <c r="G33" s="126"/>
      <c r="H33" s="40" t="str">
        <f>IF(D33=Sheet2!B10,"",IF((D33+F33)&lt;&gt;0,(D33+F33), ""))</f>
        <v/>
      </c>
      <c r="I33" s="24"/>
      <c r="J33" s="22" t="s">
        <v>52</v>
      </c>
      <c r="K33" s="151">
        <f>B38+2</f>
        <v>44157</v>
      </c>
      <c r="L33" s="152"/>
      <c r="M33" s="125"/>
      <c r="N33" s="126"/>
      <c r="O33" s="127"/>
      <c r="P33" s="126"/>
      <c r="Q33" s="40" t="str">
        <f>IF(M33=Sheet2!B10,"",IF((M33+O33)&lt;&gt;0,(M33+O33), ""))</f>
        <v/>
      </c>
    </row>
    <row r="34" spans="1:17" ht="15" customHeight="1">
      <c r="A34" s="22" t="s">
        <v>6</v>
      </c>
      <c r="B34" s="151">
        <f>B33+1</f>
        <v>44151</v>
      </c>
      <c r="C34" s="152"/>
      <c r="D34" s="125"/>
      <c r="E34" s="126"/>
      <c r="F34" s="127">
        <v>8</v>
      </c>
      <c r="G34" s="126"/>
      <c r="H34" s="40">
        <v>8</v>
      </c>
      <c r="I34" s="21"/>
      <c r="J34" s="22" t="s">
        <v>6</v>
      </c>
      <c r="K34" s="151">
        <f>K33+1</f>
        <v>44158</v>
      </c>
      <c r="L34" s="152"/>
      <c r="M34" s="125"/>
      <c r="N34" s="126"/>
      <c r="O34" s="127">
        <v>8</v>
      </c>
      <c r="P34" s="126"/>
      <c r="Q34" s="40">
        <v>8</v>
      </c>
    </row>
    <row r="35" spans="1:17" ht="15" customHeight="1">
      <c r="A35" s="22" t="s">
        <v>7</v>
      </c>
      <c r="B35" s="151">
        <f t="shared" ref="B35:B38" si="2">B34+1</f>
        <v>44152</v>
      </c>
      <c r="C35" s="152"/>
      <c r="D35" s="125"/>
      <c r="E35" s="126"/>
      <c r="F35" s="127">
        <v>8</v>
      </c>
      <c r="G35" s="126"/>
      <c r="H35" s="40">
        <v>8</v>
      </c>
      <c r="I35" s="21"/>
      <c r="J35" s="22" t="s">
        <v>7</v>
      </c>
      <c r="K35" s="151">
        <f t="shared" ref="K35:K38" si="3">K34+1</f>
        <v>44159</v>
      </c>
      <c r="L35" s="152"/>
      <c r="M35" s="125"/>
      <c r="N35" s="126"/>
      <c r="O35" s="127">
        <v>8</v>
      </c>
      <c r="P35" s="126"/>
      <c r="Q35" s="40">
        <v>8</v>
      </c>
    </row>
    <row r="36" spans="1:17" ht="15" customHeight="1">
      <c r="A36" s="22" t="s">
        <v>8</v>
      </c>
      <c r="B36" s="151">
        <f t="shared" si="2"/>
        <v>44153</v>
      </c>
      <c r="C36" s="152"/>
      <c r="D36" s="125"/>
      <c r="E36" s="126"/>
      <c r="F36" s="127"/>
      <c r="G36" s="126"/>
      <c r="H36" s="40"/>
      <c r="I36" s="21"/>
      <c r="J36" s="22" t="s">
        <v>8</v>
      </c>
      <c r="K36" s="151">
        <f t="shared" si="3"/>
        <v>44160</v>
      </c>
      <c r="L36" s="152"/>
      <c r="M36" s="125"/>
      <c r="N36" s="126"/>
      <c r="O36" s="127"/>
      <c r="P36" s="126"/>
      <c r="Q36" s="40" t="str">
        <f>IF(M36=Sheet2!B10,"",IF((M36+O36)&lt;&gt;0,(M36+O36), ""))</f>
        <v/>
      </c>
    </row>
    <row r="37" spans="1:17" ht="15" customHeight="1">
      <c r="A37" s="22" t="s">
        <v>9</v>
      </c>
      <c r="B37" s="151">
        <f t="shared" si="2"/>
        <v>44154</v>
      </c>
      <c r="C37" s="152"/>
      <c r="D37" s="125"/>
      <c r="E37" s="126"/>
      <c r="F37" s="127"/>
      <c r="G37" s="126"/>
      <c r="H37" s="40"/>
      <c r="I37" s="21"/>
      <c r="J37" s="22" t="s">
        <v>9</v>
      </c>
      <c r="K37" s="151">
        <f t="shared" si="3"/>
        <v>44161</v>
      </c>
      <c r="L37" s="152"/>
      <c r="M37" s="125"/>
      <c r="N37" s="126"/>
      <c r="O37" s="127"/>
      <c r="P37" s="126"/>
      <c r="Q37" s="40"/>
    </row>
    <row r="38" spans="1:17" ht="15" customHeight="1">
      <c r="A38" s="22" t="s">
        <v>10</v>
      </c>
      <c r="B38" s="151">
        <f t="shared" si="2"/>
        <v>44155</v>
      </c>
      <c r="C38" s="152"/>
      <c r="D38" s="125"/>
      <c r="E38" s="126"/>
      <c r="F38" s="127"/>
      <c r="G38" s="126"/>
      <c r="H38" s="40"/>
      <c r="I38" s="21"/>
      <c r="J38" s="22" t="s">
        <v>10</v>
      </c>
      <c r="K38" s="151">
        <f t="shared" si="3"/>
        <v>44162</v>
      </c>
      <c r="L38" s="152"/>
      <c r="M38" s="125"/>
      <c r="N38" s="126"/>
      <c r="O38" s="127"/>
      <c r="P38" s="126"/>
      <c r="Q38" s="40"/>
    </row>
    <row r="39" spans="1:17" ht="21.75" customHeight="1">
      <c r="A39" s="23" t="s">
        <v>18</v>
      </c>
      <c r="B39" s="151"/>
      <c r="C39" s="152"/>
      <c r="D39" s="125"/>
      <c r="E39" s="126"/>
      <c r="F39" s="153"/>
      <c r="G39" s="154"/>
      <c r="H39" s="40"/>
      <c r="I39" s="21"/>
      <c r="J39" s="23" t="s">
        <v>18</v>
      </c>
      <c r="K39" s="151"/>
      <c r="L39" s="152"/>
      <c r="M39" s="125"/>
      <c r="N39" s="126"/>
      <c r="O39" s="153"/>
      <c r="P39" s="154"/>
      <c r="Q39" s="40"/>
    </row>
    <row r="40" spans="1:17">
      <c r="A40" s="42" t="s">
        <v>55</v>
      </c>
      <c r="B40" s="151"/>
      <c r="C40" s="152"/>
      <c r="D40" s="125"/>
      <c r="E40" s="126"/>
      <c r="F40" s="127"/>
      <c r="G40" s="126"/>
      <c r="H40" s="40" t="str">
        <f>IF(D40=Sheet2!B24,"",IF((D40+F40)&lt;&gt;0,((D40*2)+F40), ""))</f>
        <v/>
      </c>
      <c r="I40" s="21"/>
      <c r="J40" s="42" t="s">
        <v>55</v>
      </c>
      <c r="K40" s="151"/>
      <c r="L40" s="152"/>
      <c r="M40" s="125"/>
      <c r="N40" s="126"/>
      <c r="O40" s="127"/>
      <c r="P40" s="126"/>
      <c r="Q40" s="40" t="str">
        <f>IF(M40=Sheet2!K24,"",IF((M40+O40)&lt;&gt;0,((M40*2)+O40), ""))</f>
        <v/>
      </c>
    </row>
    <row r="41" spans="1:17">
      <c r="A41" s="42" t="s">
        <v>56</v>
      </c>
      <c r="B41" s="151"/>
      <c r="C41" s="152"/>
      <c r="D41" s="125"/>
      <c r="E41" s="126"/>
      <c r="F41" s="127"/>
      <c r="G41" s="126"/>
      <c r="H41" s="40" t="str">
        <f>IF(D41=Sheet2!B24,"",IF((D41+F41)&lt;&gt;0,((D41*3)+F41), ""))</f>
        <v/>
      </c>
      <c r="I41" s="21"/>
      <c r="J41" s="42" t="s">
        <v>56</v>
      </c>
      <c r="K41" s="151"/>
      <c r="L41" s="152"/>
      <c r="M41" s="125"/>
      <c r="N41" s="126"/>
      <c r="O41" s="127"/>
      <c r="P41" s="126"/>
      <c r="Q41" s="40" t="str">
        <f>IF(M41=Sheet2!K24,"",IF((M41+O41)&lt;&gt;0,((M41*3)+O41), ""))</f>
        <v/>
      </c>
    </row>
    <row r="42" spans="1:17" ht="21.75" customHeight="1">
      <c r="A42" s="23" t="s">
        <v>19</v>
      </c>
      <c r="B42" s="151"/>
      <c r="C42" s="152"/>
      <c r="D42" s="125"/>
      <c r="E42" s="126"/>
      <c r="F42" s="153"/>
      <c r="G42" s="154"/>
      <c r="H42" s="40"/>
      <c r="I42" s="21"/>
      <c r="J42" s="23" t="s">
        <v>19</v>
      </c>
      <c r="K42" s="151"/>
      <c r="L42" s="152"/>
      <c r="M42" s="125"/>
      <c r="N42" s="126"/>
      <c r="O42" s="153"/>
      <c r="P42" s="154"/>
      <c r="Q42" s="40" t="str">
        <f>IF(M42=Sheet2!B10,"",IF((M42+O42)&lt;&gt;0,(M42+O42), ""))</f>
        <v/>
      </c>
    </row>
    <row r="43" spans="1:17" ht="16.5" thickBot="1">
      <c r="A43" s="140" t="s">
        <v>15</v>
      </c>
      <c r="B43" s="141"/>
      <c r="C43" s="142"/>
      <c r="D43" s="143" t="str">
        <f>"="&amp;"1x"&amp;IF(SUM(D33:D38,F33:F42,D39,D42)&lt;&gt;0,SUM(D33:D38,F33:F42,D39,D42),0)&amp;"+"&amp;"2x"&amp;IF(AND(D40&lt;&gt;0,D40&lt;&gt;Sheet2!B10),D40,0) &amp; "+"&amp; "3x" &amp; IF(AND(D41&lt;&gt;0,D41&lt;&gt;Sheet2!B10),D41,0)</f>
        <v>=1x16+2x0+3x0</v>
      </c>
      <c r="E43" s="144"/>
      <c r="F43" s="144"/>
      <c r="G43" s="145"/>
      <c r="H43" s="41">
        <f>SUM(H33:H42)</f>
        <v>16</v>
      </c>
      <c r="I43" s="21"/>
      <c r="J43" s="140" t="s">
        <v>15</v>
      </c>
      <c r="K43" s="141"/>
      <c r="L43" s="142"/>
      <c r="M43" s="143" t="str">
        <f>"="&amp;"1x"&amp;IF(SUM(M33:M38,O33:O42,M39,M42)&lt;&gt;0,SUM(M33:M38,O33:O42,M39,M42),0)&amp;"+"&amp;"2x"&amp;IF(AND(M40&lt;&gt;0,M40&lt;&gt;Sheet2!B10),M40,0) &amp; "+"&amp; "3x" &amp; IF(AND(M41&lt;&gt;0,M41&lt;&gt;Sheet2!B10),M41,0)</f>
        <v>=1x16+2x0+3x0</v>
      </c>
      <c r="N43" s="144"/>
      <c r="O43" s="144"/>
      <c r="P43" s="145"/>
      <c r="Q43" s="41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16</v>
      </c>
    </row>
    <row r="44" spans="1:17" ht="9.75" customHeight="1" thickTop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5" thickBot="1">
      <c r="A45" s="158" t="str">
        <f>"کۆی گشتی کاتژمێرەکان : [" &amp; SUM(H29,Q29,H43,Q43) &amp; "] کاتژمێر"</f>
        <v>کۆی گشتی کاتژمێرەکان : [64] کاتژمێر</v>
      </c>
      <c r="B45" s="158"/>
      <c r="C45" s="158"/>
      <c r="D45" s="158"/>
      <c r="E45" s="158"/>
      <c r="F45" s="158"/>
      <c r="G45" s="158"/>
      <c r="H45" s="25"/>
      <c r="I45" s="158" t="str">
        <f>"کۆی کاتژمێرەکانی زێدەکی :[" &amp; SUM(H29,Q29,H43,Q43) - (IF(H29=0,0,P5)+IF(Q29=0,0,P5)+IF(H43=0,0,P5)+IF(Q43=0,0,P5)) &amp; "] کاتژمێر"</f>
        <v>کۆی کاتژمێرەکانی زێدەکی :[40] کاتژمێر</v>
      </c>
      <c r="J45" s="158"/>
      <c r="K45" s="158"/>
      <c r="L45" s="158"/>
      <c r="M45" s="158"/>
      <c r="N45" s="158"/>
      <c r="O45" s="158"/>
      <c r="P45" s="25"/>
      <c r="Q45" s="25"/>
    </row>
    <row r="46" spans="1:17" ht="17.25" thickTop="1" thickBot="1">
      <c r="A46" s="158" t="str">
        <f>"کۆی کاتژمێرەکانی نیساب :[" &amp;IF(H29=0,0,P5)+IF(Q29=0,0,P5)+IF(H43=0,0,P5)+IF(Q43=0,0,P5) &amp; "] کاتژمێر"</f>
        <v>کۆی کاتژمێرەکانی نیساب :[24] کاتژمێر</v>
      </c>
      <c r="B46" s="158"/>
      <c r="C46" s="158"/>
      <c r="D46" s="158"/>
      <c r="E46" s="158"/>
      <c r="F46" s="158"/>
      <c r="G46" s="158"/>
      <c r="H46" s="25"/>
      <c r="I46" s="159" t="s">
        <v>20</v>
      </c>
      <c r="J46" s="159"/>
      <c r="K46" s="159"/>
      <c r="L46" s="160">
        <f>IF(C5=Sheet2!A2,3500,IF(C5=Sheet2!A3,4500,IF(C5=Sheet2!A4,5500,IF(C5=Sheet2!A1,2500,6500))))</f>
        <v>3500</v>
      </c>
      <c r="M46" s="160"/>
      <c r="N46" s="26" t="s">
        <v>29</v>
      </c>
      <c r="O46" s="25"/>
      <c r="P46" s="25"/>
      <c r="Q46" s="25"/>
    </row>
    <row r="47" spans="1:17" ht="17.25" thickTop="1" thickBot="1">
      <c r="A47" s="15"/>
      <c r="B47" s="15"/>
      <c r="C47" s="15"/>
      <c r="D47" s="15"/>
      <c r="E47" s="15"/>
      <c r="F47" s="15"/>
      <c r="G47" s="15"/>
      <c r="H47" s="25"/>
      <c r="I47" s="161" t="s">
        <v>30</v>
      </c>
      <c r="J47" s="161"/>
      <c r="K47" s="161"/>
      <c r="L47" s="162">
        <f>L46*( SUM(H29,Q29,H43,Q43) - (IF(H29=0,0,P5)+IF(Q29=0,0,P5)+IF(H43=0,0,P5)+IF(Q43=0,0,P5)))</f>
        <v>140000</v>
      </c>
      <c r="M47" s="162"/>
      <c r="N47" s="26" t="s">
        <v>29</v>
      </c>
      <c r="O47" s="25"/>
      <c r="P47" s="25"/>
      <c r="Q47" s="25"/>
    </row>
    <row r="48" spans="1:17" ht="51" customHeight="1" thickTop="1">
      <c r="A48" s="15"/>
      <c r="B48" s="15"/>
      <c r="C48" s="15"/>
      <c r="D48" s="15"/>
      <c r="E48" s="15"/>
      <c r="F48" s="15"/>
      <c r="G48" s="15"/>
      <c r="H48" s="25"/>
      <c r="I48" s="27"/>
      <c r="J48" s="27"/>
      <c r="K48" s="27"/>
      <c r="L48" s="28"/>
      <c r="M48" s="29"/>
      <c r="N48" s="25"/>
      <c r="O48" s="25"/>
      <c r="P48" s="25"/>
      <c r="Q48" s="25"/>
    </row>
    <row r="49" spans="1:17">
      <c r="A49" s="155"/>
      <c r="B49" s="155"/>
      <c r="C49" s="155"/>
      <c r="D49" s="10"/>
      <c r="E49" s="5"/>
      <c r="F49" s="5"/>
      <c r="G49" s="156" t="s">
        <v>41</v>
      </c>
      <c r="H49" s="156"/>
      <c r="I49" s="156"/>
      <c r="J49" s="156"/>
      <c r="K49" s="4"/>
      <c r="L49" s="4"/>
      <c r="M49" s="157" t="s">
        <v>42</v>
      </c>
      <c r="N49" s="157"/>
      <c r="O49" s="157"/>
      <c r="P49" s="4"/>
      <c r="Q49" s="4"/>
    </row>
    <row r="50" spans="1:17">
      <c r="A50" s="155"/>
      <c r="B50" s="155"/>
      <c r="C50" s="155"/>
      <c r="D50" s="10"/>
      <c r="E50" s="5"/>
      <c r="F50" s="5"/>
      <c r="G50" s="156" t="s">
        <v>43</v>
      </c>
      <c r="H50" s="156"/>
      <c r="I50" s="156"/>
      <c r="J50" s="156"/>
      <c r="K50" s="4"/>
      <c r="L50" s="4"/>
      <c r="M50" s="157" t="s">
        <v>44</v>
      </c>
      <c r="N50" s="157"/>
      <c r="O50" s="157"/>
      <c r="P50" s="4"/>
      <c r="Q50" s="4"/>
    </row>
    <row r="51" spans="1:17" ht="63.75" customHeight="1">
      <c r="A51" s="58"/>
      <c r="B51" s="58"/>
      <c r="C51" s="58"/>
      <c r="D51" s="10"/>
      <c r="E51" s="57"/>
      <c r="F51" s="57"/>
      <c r="G51" s="57"/>
      <c r="H51" s="57"/>
      <c r="I51" s="4"/>
      <c r="J51" s="56"/>
      <c r="K51" s="56"/>
      <c r="L51" s="56"/>
      <c r="M51" s="56"/>
      <c r="N51" s="56"/>
      <c r="O51" s="3"/>
      <c r="P51" s="4"/>
      <c r="Q51" s="4"/>
    </row>
    <row r="52" spans="1:17" ht="14.25" customHeight="1">
      <c r="A52" s="155" t="str">
        <f>C4</f>
        <v>لانة عثمان محمود</v>
      </c>
      <c r="B52" s="155"/>
      <c r="C52" s="155"/>
      <c r="D52" s="10"/>
      <c r="E52" s="5"/>
      <c r="F52" s="5"/>
      <c r="G52" s="156" t="s">
        <v>70</v>
      </c>
      <c r="H52" s="156"/>
      <c r="I52" s="156"/>
      <c r="J52" s="156"/>
      <c r="K52" s="6"/>
      <c r="L52" s="6"/>
      <c r="M52" s="157" t="s">
        <v>31</v>
      </c>
      <c r="N52" s="157"/>
      <c r="O52" s="157"/>
      <c r="P52" s="4"/>
      <c r="Q52" s="4"/>
    </row>
    <row r="53" spans="1:17" ht="14.25" customHeight="1">
      <c r="A53" s="155" t="s">
        <v>45</v>
      </c>
      <c r="B53" s="155"/>
      <c r="C53" s="155"/>
      <c r="D53" s="10"/>
      <c r="E53" s="5"/>
      <c r="F53" s="5"/>
      <c r="G53" s="156" t="s">
        <v>46</v>
      </c>
      <c r="H53" s="156"/>
      <c r="I53" s="156"/>
      <c r="J53" s="156"/>
      <c r="K53" s="6"/>
      <c r="L53" s="6"/>
      <c r="M53" s="157" t="s">
        <v>47</v>
      </c>
      <c r="N53" s="157"/>
      <c r="O53" s="157"/>
      <c r="P53" s="4"/>
      <c r="Q53" s="4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50">
    <mergeCell ref="A4:B4"/>
    <mergeCell ref="C4:F4"/>
    <mergeCell ref="M4:O4"/>
    <mergeCell ref="Q4:R4"/>
    <mergeCell ref="A5:B5"/>
    <mergeCell ref="C5:F5"/>
    <mergeCell ref="M5:O5"/>
    <mergeCell ref="A1:F1"/>
    <mergeCell ref="M1:Q1"/>
    <mergeCell ref="A2:F2"/>
    <mergeCell ref="M2:O2"/>
    <mergeCell ref="Q2:R2"/>
    <mergeCell ref="A3:F3"/>
    <mergeCell ref="M3:O3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AF6:AG6"/>
    <mergeCell ref="AH6:AI6"/>
    <mergeCell ref="U6:V6"/>
    <mergeCell ref="W6:X6"/>
    <mergeCell ref="Y6:AA6"/>
    <mergeCell ref="AB6:AC6"/>
    <mergeCell ref="AD6:AE6"/>
    <mergeCell ref="B7:C7"/>
    <mergeCell ref="D7:E7"/>
    <mergeCell ref="P7:Q7"/>
    <mergeCell ref="B8:E8"/>
    <mergeCell ref="F8:I8"/>
    <mergeCell ref="J8:M8"/>
    <mergeCell ref="S6:T6"/>
    <mergeCell ref="N8:Q8"/>
    <mergeCell ref="AF8:AG8"/>
    <mergeCell ref="AH8:AI8"/>
    <mergeCell ref="S9:T9"/>
    <mergeCell ref="U9:V9"/>
    <mergeCell ref="W9:X9"/>
    <mergeCell ref="Y9:AA9"/>
    <mergeCell ref="AB9:AC9"/>
    <mergeCell ref="AD9:AE9"/>
    <mergeCell ref="S8:T8"/>
    <mergeCell ref="U8:V8"/>
    <mergeCell ref="W8:X8"/>
    <mergeCell ref="Y8:AA8"/>
    <mergeCell ref="AB8:AC8"/>
    <mergeCell ref="AD8:AE8"/>
    <mergeCell ref="AH10:AI10"/>
    <mergeCell ref="B11:R11"/>
    <mergeCell ref="B12:E12"/>
    <mergeCell ref="F12:I12"/>
    <mergeCell ref="N12:O12"/>
    <mergeCell ref="P12:Q12"/>
    <mergeCell ref="AF9:AG9"/>
    <mergeCell ref="AH9:AI9"/>
    <mergeCell ref="B10:M10"/>
    <mergeCell ref="N10:O10"/>
    <mergeCell ref="P10:Q10"/>
    <mergeCell ref="S10:T10"/>
    <mergeCell ref="U10:V10"/>
    <mergeCell ref="W10:X10"/>
    <mergeCell ref="Y10:AA10"/>
    <mergeCell ref="AB10:AC10"/>
    <mergeCell ref="A14:C15"/>
    <mergeCell ref="D14:E14"/>
    <mergeCell ref="F14:Q14"/>
    <mergeCell ref="D15:E15"/>
    <mergeCell ref="F15:Q15"/>
    <mergeCell ref="A17:H17"/>
    <mergeCell ref="J17:Q17"/>
    <mergeCell ref="AD10:AE10"/>
    <mergeCell ref="AF10:AG10"/>
    <mergeCell ref="J12:M12"/>
    <mergeCell ref="B19:C19"/>
    <mergeCell ref="D19:E19"/>
    <mergeCell ref="F19:G19"/>
    <mergeCell ref="K19:L19"/>
    <mergeCell ref="M19:N19"/>
    <mergeCell ref="O19:P19"/>
    <mergeCell ref="B18:C18"/>
    <mergeCell ref="D18:E18"/>
    <mergeCell ref="F18:G18"/>
    <mergeCell ref="K18:L18"/>
    <mergeCell ref="M18:N18"/>
    <mergeCell ref="O18:P18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5:C25"/>
    <mergeCell ref="D25:E25"/>
    <mergeCell ref="F25:G25"/>
    <mergeCell ref="K25:L25"/>
    <mergeCell ref="M25:N25"/>
    <mergeCell ref="O25:P25"/>
    <mergeCell ref="B24:C24"/>
    <mergeCell ref="D24:E24"/>
    <mergeCell ref="F24:G24"/>
    <mergeCell ref="K24:L24"/>
    <mergeCell ref="M24:N24"/>
    <mergeCell ref="O24:P24"/>
    <mergeCell ref="B27:C27"/>
    <mergeCell ref="D27:E27"/>
    <mergeCell ref="F27:G27"/>
    <mergeCell ref="K27:L27"/>
    <mergeCell ref="M27:N27"/>
    <mergeCell ref="O27:P27"/>
    <mergeCell ref="B26:C26"/>
    <mergeCell ref="D26:E26"/>
    <mergeCell ref="F26:G26"/>
    <mergeCell ref="K26:L26"/>
    <mergeCell ref="M26:N26"/>
    <mergeCell ref="O26:P26"/>
    <mergeCell ref="A29:C29"/>
    <mergeCell ref="D29:G29"/>
    <mergeCell ref="J29:L29"/>
    <mergeCell ref="M29:P29"/>
    <mergeCell ref="A31:H31"/>
    <mergeCell ref="J31:Q31"/>
    <mergeCell ref="B28:C28"/>
    <mergeCell ref="D28:E28"/>
    <mergeCell ref="F28:G28"/>
    <mergeCell ref="K28:L28"/>
    <mergeCell ref="M28:N28"/>
    <mergeCell ref="O28:P28"/>
    <mergeCell ref="B33:C33"/>
    <mergeCell ref="D33:E33"/>
    <mergeCell ref="F33:G33"/>
    <mergeCell ref="K33:L33"/>
    <mergeCell ref="M33:N33"/>
    <mergeCell ref="O33:P33"/>
    <mergeCell ref="B32:C32"/>
    <mergeCell ref="D32:E32"/>
    <mergeCell ref="F32:G32"/>
    <mergeCell ref="K32:L32"/>
    <mergeCell ref="M32:N32"/>
    <mergeCell ref="O32:P32"/>
    <mergeCell ref="B35:C35"/>
    <mergeCell ref="D35:E35"/>
    <mergeCell ref="F35:G35"/>
    <mergeCell ref="K35:L35"/>
    <mergeCell ref="M35:N35"/>
    <mergeCell ref="O35:P35"/>
    <mergeCell ref="B34:C34"/>
    <mergeCell ref="D34:E34"/>
    <mergeCell ref="F34:G34"/>
    <mergeCell ref="K34:L34"/>
    <mergeCell ref="M34:N34"/>
    <mergeCell ref="O34:P34"/>
    <mergeCell ref="B37:C37"/>
    <mergeCell ref="D37:E37"/>
    <mergeCell ref="F37:G37"/>
    <mergeCell ref="K37:L37"/>
    <mergeCell ref="M37:N37"/>
    <mergeCell ref="O37:P37"/>
    <mergeCell ref="B36:C36"/>
    <mergeCell ref="D36:E36"/>
    <mergeCell ref="F36:G36"/>
    <mergeCell ref="K36:L36"/>
    <mergeCell ref="M36:N36"/>
    <mergeCell ref="O36:P36"/>
    <mergeCell ref="B39:C39"/>
    <mergeCell ref="D39:E39"/>
    <mergeCell ref="F39:G39"/>
    <mergeCell ref="K39:L39"/>
    <mergeCell ref="M39:N39"/>
    <mergeCell ref="O39:P39"/>
    <mergeCell ref="B38:C38"/>
    <mergeCell ref="D38:E38"/>
    <mergeCell ref="F38:G38"/>
    <mergeCell ref="K38:L38"/>
    <mergeCell ref="M38:N38"/>
    <mergeCell ref="O38:P38"/>
    <mergeCell ref="B41:C41"/>
    <mergeCell ref="D41:E41"/>
    <mergeCell ref="F41:G41"/>
    <mergeCell ref="K41:L41"/>
    <mergeCell ref="M41:N41"/>
    <mergeCell ref="O41:P41"/>
    <mergeCell ref="B40:C40"/>
    <mergeCell ref="D40:E40"/>
    <mergeCell ref="F40:G40"/>
    <mergeCell ref="K40:L40"/>
    <mergeCell ref="M40:N40"/>
    <mergeCell ref="O40:P40"/>
    <mergeCell ref="M43:P43"/>
    <mergeCell ref="A45:G45"/>
    <mergeCell ref="I45:O45"/>
    <mergeCell ref="B42:C42"/>
    <mergeCell ref="D42:E42"/>
    <mergeCell ref="F42:G42"/>
    <mergeCell ref="K42:L42"/>
    <mergeCell ref="M42:N42"/>
    <mergeCell ref="O42:P42"/>
    <mergeCell ref="A53:C53"/>
    <mergeCell ref="G53:J53"/>
    <mergeCell ref="M53:O53"/>
    <mergeCell ref="B9:E9"/>
    <mergeCell ref="F9:I9"/>
    <mergeCell ref="J9:M9"/>
    <mergeCell ref="N9:Q9"/>
    <mergeCell ref="A50:C50"/>
    <mergeCell ref="G50:J50"/>
    <mergeCell ref="M50:O50"/>
    <mergeCell ref="A52:C52"/>
    <mergeCell ref="G52:J52"/>
    <mergeCell ref="M52:O52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</mergeCells>
  <dataValidations count="6">
    <dataValidation type="list" allowBlank="1" showInputMessage="1" showErrorMessage="1" sqref="K39:L42">
      <formula1>list4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B39:C42">
      <formula1>list3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O20:O28 O33:P33 H33:H42 Q19:Q28 F20:F28 F34:F42 O34:O42 H19:H28 Q33:Q42">
      <formula1>Lecc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8" stopIfTrue="1" id="{C9E11226-BDC9-41B7-BD7B-94C48D46CCB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89" stopIfTrue="1" id="{2269F79A-6A68-45AE-8CDA-E106D4F6CB1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90" id="{106114BF-8D81-4709-863C-C03548EDA7F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87" id="{E1396ECD-7E14-4CF1-8F02-A3BE4D23DBC8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86" id="{F07F3AA3-F7C5-4CB8-8FE2-6E50C855FFE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85" id="{051767F6-B2AA-4A85-AF4C-E28322342E63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84" id="{495DA34E-166F-430B-8F73-1C2ADE8D42F1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83" id="{A283607F-8F16-419F-AD59-149AE6A681F2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82" id="{191A3C0C-00A9-424E-8390-DDCD856681B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81" id="{BBCF6218-52CB-4B4F-A22B-FEF8B247A79A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80" id="{E69453E6-530F-4EC2-8283-ED7052537D0C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79" id="{DA313901-5111-476E-8261-A1E90CCD4741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78" id="{6256F127-6D48-4F82-A96F-CE0B25CB76E6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77" id="{C71C4CC5-DF5D-4871-AD01-293F00935D13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76" id="{47C05B7D-142B-464E-BDB6-115809E001EB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75" id="{230D4957-EC01-40CF-9FCD-70132D81C231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74" id="{E656DF9D-3792-4196-96A5-A8F7DC3C6BFA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73" id="{63519CA6-06A2-463F-8D9E-CE58C14F45F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72" id="{E92A6FAA-D82A-4627-8F8D-FA59F2E71466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71" id="{71E6F74E-DD0B-4CFA-BA2D-564AE225F97D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70" id="{049CED1F-444E-4967-81E1-CD7A54EA1F8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69" id="{8AE0E28F-49D0-4877-BFB3-8C5719ACB504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68" id="{3E22434C-08D6-4678-8787-1DDE54D2702C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67" id="{F1D41CB0-FBC8-4086-AC9D-2BC9A52002AC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66" id="{488A46B7-8A16-4238-8AF2-E22904799B30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65" id="{CDB205A2-88BF-4C5F-A051-DD4929BB87EA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64" id="{69FFD04F-42D8-4513-A7D8-1E115452B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63" id="{AB55DB4A-2CDD-42AB-B878-AC895D784BC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62" id="{E7285ADC-6A68-4C15-9C48-B0363CDE0133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61" id="{23677DAA-33D8-4E46-8054-A41DAC937939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60" id="{9F50E12C-45AD-4421-8789-276C5B1BD387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59" id="{131336F5-161C-4EDD-BC3E-50F455A76AB9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58" id="{36384024-72C7-4791-BC59-7AEE2AFC3C2C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57" id="{2D827F3A-97C5-49F5-BE78-3F2322E45098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56" id="{77E73DF8-446F-4C37-ABE9-E83E6C4E7463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55" id="{D4F3D7A0-0236-4D46-900B-A2611C352776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54" id="{880F184C-E37A-472B-B3BD-C9CA8DB8BA6B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53" id="{221ECEE9-66FF-4F0E-A0AA-9830C9918E3C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52" id="{FA2807CB-498F-4EA4-AFF2-47EBC648AEE0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51" id="{0559B5B0-F8D3-4BE3-975D-B9972A18F20E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50" id="{E375345C-60A3-4354-8304-233AFF5D84CC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49" id="{9039C510-E4FC-4E45-A0AC-2ECDD72E6C09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48" id="{61F6B0F7-3425-4117-8180-F976B9997042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47" id="{EA72B8E8-4026-4BD4-AE7A-8842D1E8FB6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46" id="{268C498C-2C2B-45C2-8D09-5513B7F12703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45" id="{76BF991C-18D8-4536-AAB6-C04DFA295183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44" id="{DDE785BF-A784-4349-85E4-A9DB35E24B8B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43" id="{EE771FFC-6FC2-4006-905A-1D42D79F43B9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42" id="{847587DB-2307-42CD-8063-B166640F76DD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41" id="{725260C7-9201-4F33-8122-513C5409A49A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40" id="{BEB82FEA-7529-4D1C-91A9-C8E407418858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39" id="{44CB59ED-E19D-47F1-A087-ABF879095984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38" id="{C3F438F1-2F67-42E5-948A-9A27159ABFE0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37" id="{62F9EEC9-4ECF-431C-92D9-DC21C32F1282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36" id="{36A2F5E9-FC25-41FF-B770-7FF2B9C59EF9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35" id="{A0EDF443-16B0-47AC-AF96-E85E611D8A76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34" id="{F1C6A260-7323-4834-80A5-42431943CA80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3" id="{6FE33420-2B93-4378-B00A-AED537A725AC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32" id="{E71ED019-844F-499B-9176-FA7DC59A09E0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1" id="{961396A0-36BB-46D6-B010-970BD394B54B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0" id="{C354EE8D-9C58-41B0-A00A-6E747B9AC71E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9" id="{9BE3A9FE-B108-4A23-BB5A-27E2CA15F97D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28" id="{5125E0CF-ED2F-4136-A43D-31D9058CCFCF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7" id="{07F7BBE9-A25C-4465-8AA3-416AF0653CE7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6" id="{8C0AAA25-2BC4-475E-B124-7146C60CFE69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5" id="{E848C981-4636-497E-A2A8-AC3F6DDEB46A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4" id="{0D2051D3-30B2-40C7-B24B-0C98E3EB8144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3" id="{47844F1B-42D7-45FC-A254-6E83256033CE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2" id="{5F9FA96A-A802-4D69-B29B-29BC1410B7B0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1" id="{9C80615D-B6B0-4F00-BA64-FA5848AEBA41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0" id="{9817EC17-4779-4376-9A74-D1DDF0E26426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19" id="{61E9A86F-AC57-43F5-9947-49A6DF6894EF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18" id="{651D769E-C664-483A-9FD2-9AE5E5D2DD77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7" id="{20EF551B-9A28-4CB1-9899-23B12E70E0A4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6" id="{2B65B352-C91E-4112-A837-5B98500750B9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5" id="{412A16F8-BCBE-4D26-97E8-EBF909FAF942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4" id="{63C2CAA7-6699-4391-9BA4-1D1833BA95C1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3" id="{0F473F82-D99B-46DC-942B-31CB7213F54E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2" id="{BEAF6594-E734-4790-BF8B-DDDAE07EB80B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1" id="{CCE91269-50EE-4948-982A-106E6EF9C9FD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0" id="{DD9E76FD-FDE7-4456-8231-A620F755C794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9" id="{81F7AF42-128E-41CD-ABCC-E437137B77D8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8" id="{7519534F-D5FA-460F-A440-0FB3E368335C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7" id="{59F27325-6BCA-4A9A-A2B1-9940EC8EE179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6" id="{BD2EB961-880F-4432-B9BB-B3E4E978E387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5" id="{E27125E4-75BA-443B-B163-B0FB7BAE59B3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" id="{1E874056-4E62-4DC3-AB25-5D59ED48243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" id="{9C30C8E4-DF32-4C39-A850-DD902CEF4B3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2" id="{FC6B465A-3485-471F-A88B-13F5B0EC92A8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" id="{8F3790C5-D07F-4084-8EB6-AD8BF2ADD087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Sheet2!$A$1:$A$5</xm:f>
          </x14:formula1>
          <xm:sqref>C5:F5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Sheet2!$B$1:$B$10</xm:f>
          </x14:formula1>
          <xm:sqref>M40:M41 D20:D28 E25 M34:M38 M39:N39 N28 E28 M42:N42 M33:N33 E42 N25 D34:D42 E39 M20:M28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55"/>
  <sheetViews>
    <sheetView rightToLeft="1" view="pageBreakPreview" zoomScaleNormal="100" zoomScaleSheetLayoutView="100" zoomScalePageLayoutView="90" workbookViewId="0">
      <selection activeCell="M22" sqref="M22:N22"/>
    </sheetView>
  </sheetViews>
  <sheetFormatPr defaultColWidth="6.28515625" defaultRowHeight="15.75"/>
  <cols>
    <col min="1" max="1" width="8.7109375" style="1" customWidth="1"/>
    <col min="2" max="4" width="5.42578125" style="1" customWidth="1"/>
    <col min="5" max="5" width="5.28515625" style="1" customWidth="1"/>
    <col min="6" max="6" width="5.710937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7109375" style="1" customWidth="1"/>
    <col min="16" max="16" width="6" style="1" customWidth="1"/>
    <col min="17" max="17" width="7" style="1" customWidth="1"/>
    <col min="18" max="18" width="8" style="1" customWidth="1"/>
    <col min="19" max="16384" width="6.28515625" style="1"/>
  </cols>
  <sheetData>
    <row r="1" spans="1:35" ht="18.75" customHeight="1">
      <c r="A1" s="92" t="s">
        <v>0</v>
      </c>
      <c r="B1" s="92"/>
      <c r="C1" s="92"/>
      <c r="D1" s="92"/>
      <c r="E1" s="92"/>
      <c r="F1" s="92"/>
      <c r="G1" s="12"/>
      <c r="H1" s="12"/>
      <c r="I1" s="12"/>
      <c r="J1" s="12"/>
      <c r="K1" s="13"/>
      <c r="L1" s="12"/>
      <c r="M1" s="97" t="s">
        <v>2</v>
      </c>
      <c r="N1" s="97"/>
      <c r="O1" s="97"/>
      <c r="P1" s="97"/>
      <c r="Q1" s="97"/>
    </row>
    <row r="2" spans="1:35" ht="14.25" customHeight="1">
      <c r="A2" s="92" t="s">
        <v>1</v>
      </c>
      <c r="B2" s="92"/>
      <c r="C2" s="92"/>
      <c r="D2" s="92"/>
      <c r="E2" s="92"/>
      <c r="F2" s="92"/>
      <c r="G2" s="12"/>
      <c r="H2" s="12"/>
      <c r="I2" s="12"/>
      <c r="J2" s="12"/>
      <c r="K2" s="13"/>
      <c r="L2" s="14"/>
      <c r="M2" s="91" t="s">
        <v>61</v>
      </c>
      <c r="N2" s="91"/>
      <c r="O2" s="91"/>
      <c r="P2" s="53" t="s">
        <v>58</v>
      </c>
      <c r="Q2" s="98">
        <v>10</v>
      </c>
      <c r="R2" s="98"/>
    </row>
    <row r="3" spans="1:35" ht="14.25" customHeight="1">
      <c r="A3" s="92" t="s">
        <v>59</v>
      </c>
      <c r="B3" s="92"/>
      <c r="C3" s="92"/>
      <c r="D3" s="92"/>
      <c r="E3" s="92"/>
      <c r="F3" s="92"/>
      <c r="G3" s="12"/>
      <c r="H3" s="12"/>
      <c r="I3" s="12"/>
      <c r="J3" s="12"/>
      <c r="K3" s="13"/>
      <c r="L3" s="14"/>
      <c r="M3" s="92" t="s">
        <v>3</v>
      </c>
      <c r="N3" s="92"/>
      <c r="O3" s="92"/>
      <c r="P3" s="16">
        <v>10</v>
      </c>
      <c r="Q3" s="15"/>
    </row>
    <row r="4" spans="1:35" ht="14.25" customHeight="1">
      <c r="A4" s="90" t="s">
        <v>36</v>
      </c>
      <c r="B4" s="90"/>
      <c r="C4" s="91" t="s">
        <v>62</v>
      </c>
      <c r="D4" s="91"/>
      <c r="E4" s="91"/>
      <c r="F4" s="91"/>
      <c r="G4" s="12"/>
      <c r="H4" s="12"/>
      <c r="I4" s="12"/>
      <c r="J4" s="12"/>
      <c r="K4" s="13"/>
      <c r="L4" s="14"/>
      <c r="M4" s="92" t="s">
        <v>4</v>
      </c>
      <c r="N4" s="92"/>
      <c r="O4" s="92"/>
      <c r="P4" s="17">
        <v>4</v>
      </c>
      <c r="Q4" s="93" t="s">
        <v>63</v>
      </c>
      <c r="R4" s="94"/>
    </row>
    <row r="5" spans="1:35" ht="16.5" customHeight="1" thickBot="1">
      <c r="A5" s="95" t="s">
        <v>37</v>
      </c>
      <c r="B5" s="95"/>
      <c r="C5" s="96" t="s">
        <v>33</v>
      </c>
      <c r="D5" s="96"/>
      <c r="E5" s="96"/>
      <c r="F5" s="96"/>
      <c r="G5" s="12"/>
      <c r="H5" s="12"/>
      <c r="I5" s="12"/>
      <c r="J5" s="12"/>
      <c r="K5" s="13"/>
      <c r="L5" s="14"/>
      <c r="M5" s="92" t="s">
        <v>5</v>
      </c>
      <c r="N5" s="92"/>
      <c r="O5" s="92"/>
      <c r="P5" s="18">
        <v>6</v>
      </c>
      <c r="Q5" s="54"/>
      <c r="R5" s="54"/>
      <c r="S5" s="103"/>
      <c r="T5" s="10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</row>
    <row r="6" spans="1:35" ht="17.25" thickTop="1" thickBot="1">
      <c r="A6" s="33"/>
      <c r="B6" s="100" t="s">
        <v>21</v>
      </c>
      <c r="C6" s="101"/>
      <c r="D6" s="100" t="s">
        <v>22</v>
      </c>
      <c r="E6" s="101"/>
      <c r="F6" s="100" t="s">
        <v>23</v>
      </c>
      <c r="G6" s="101"/>
      <c r="H6" s="100" t="s">
        <v>24</v>
      </c>
      <c r="I6" s="101"/>
      <c r="J6" s="100" t="s">
        <v>25</v>
      </c>
      <c r="K6" s="101"/>
      <c r="L6" s="100" t="s">
        <v>26</v>
      </c>
      <c r="M6" s="101"/>
      <c r="N6" s="100" t="s">
        <v>27</v>
      </c>
      <c r="O6" s="101"/>
      <c r="P6" s="102" t="s">
        <v>28</v>
      </c>
      <c r="Q6" s="102"/>
      <c r="R6" s="52" t="s">
        <v>57</v>
      </c>
      <c r="S6" s="104"/>
      <c r="T6" s="104"/>
      <c r="U6" s="104"/>
      <c r="V6" s="104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</row>
    <row r="7" spans="1:35" ht="16.5" thickTop="1">
      <c r="A7" s="32" t="s">
        <v>53</v>
      </c>
      <c r="B7" s="79"/>
      <c r="C7" s="80"/>
      <c r="D7" s="81"/>
      <c r="E7" s="80"/>
      <c r="F7" s="38"/>
      <c r="G7" s="39"/>
      <c r="H7" s="38"/>
      <c r="I7" s="39"/>
      <c r="J7" s="38"/>
      <c r="K7" s="39"/>
      <c r="L7" s="38"/>
      <c r="M7" s="39"/>
      <c r="N7" s="38"/>
      <c r="O7" s="39"/>
      <c r="P7" s="82"/>
      <c r="Q7" s="80"/>
      <c r="R7" s="51"/>
      <c r="S7" s="37"/>
      <c r="T7" s="37"/>
      <c r="U7" s="37"/>
      <c r="V7" s="37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>
      <c r="A8" s="32" t="s">
        <v>6</v>
      </c>
      <c r="B8" s="83"/>
      <c r="C8" s="84"/>
      <c r="D8" s="84"/>
      <c r="E8" s="85"/>
      <c r="F8" s="83"/>
      <c r="G8" s="84"/>
      <c r="H8" s="84"/>
      <c r="I8" s="85"/>
      <c r="J8" s="86"/>
      <c r="K8" s="84"/>
      <c r="L8" s="84"/>
      <c r="M8" s="85"/>
      <c r="N8" s="87"/>
      <c r="O8" s="87"/>
      <c r="P8" s="87"/>
      <c r="Q8" s="88"/>
      <c r="R8" s="50"/>
      <c r="S8" s="104"/>
      <c r="T8" s="104"/>
      <c r="U8" s="104"/>
      <c r="V8" s="104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</row>
    <row r="9" spans="1:35">
      <c r="A9" s="19" t="s">
        <v>7</v>
      </c>
      <c r="B9" s="83" t="s">
        <v>64</v>
      </c>
      <c r="C9" s="84"/>
      <c r="D9" s="84"/>
      <c r="E9" s="85"/>
      <c r="F9" s="83" t="s">
        <v>64</v>
      </c>
      <c r="G9" s="84"/>
      <c r="H9" s="84"/>
      <c r="I9" s="85"/>
      <c r="J9" s="83" t="s">
        <v>64</v>
      </c>
      <c r="K9" s="84"/>
      <c r="L9" s="84"/>
      <c r="M9" s="85"/>
      <c r="N9" s="83" t="s">
        <v>64</v>
      </c>
      <c r="O9" s="84"/>
      <c r="P9" s="84"/>
      <c r="Q9" s="85"/>
      <c r="R9" s="50"/>
      <c r="S9" s="104"/>
      <c r="T9" s="104"/>
      <c r="U9" s="104"/>
      <c r="V9" s="104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</row>
    <row r="10" spans="1:35">
      <c r="A10" s="19" t="s">
        <v>8</v>
      </c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  <c r="N10" s="89"/>
      <c r="O10" s="89"/>
      <c r="P10" s="89"/>
      <c r="Q10" s="86"/>
      <c r="R10" s="50"/>
      <c r="S10" s="104"/>
      <c r="T10" s="104"/>
      <c r="U10" s="104"/>
      <c r="V10" s="104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</row>
    <row r="11" spans="1:35">
      <c r="A11" s="19" t="s">
        <v>9</v>
      </c>
      <c r="B11" s="83" t="s">
        <v>64</v>
      </c>
      <c r="C11" s="84"/>
      <c r="D11" s="84"/>
      <c r="E11" s="85"/>
      <c r="F11" s="83" t="s">
        <v>64</v>
      </c>
      <c r="G11" s="84"/>
      <c r="H11" s="84"/>
      <c r="I11" s="85"/>
      <c r="J11" s="83" t="s">
        <v>64</v>
      </c>
      <c r="K11" s="84"/>
      <c r="L11" s="84"/>
      <c r="M11" s="85"/>
      <c r="N11" s="83" t="s">
        <v>64</v>
      </c>
      <c r="O11" s="84"/>
      <c r="P11" s="84"/>
      <c r="Q11" s="85"/>
      <c r="R11" s="55"/>
    </row>
    <row r="12" spans="1:35" ht="16.5" thickBot="1">
      <c r="A12" s="20" t="s">
        <v>10</v>
      </c>
      <c r="B12" s="83"/>
      <c r="C12" s="84"/>
      <c r="D12" s="84"/>
      <c r="E12" s="85"/>
      <c r="F12" s="83"/>
      <c r="G12" s="84"/>
      <c r="H12" s="84"/>
      <c r="I12" s="85"/>
      <c r="J12" s="83"/>
      <c r="K12" s="84"/>
      <c r="L12" s="84"/>
      <c r="M12" s="85"/>
      <c r="N12" s="83"/>
      <c r="O12" s="84"/>
      <c r="P12" s="84"/>
      <c r="Q12" s="85"/>
      <c r="R12" s="49"/>
    </row>
    <row r="13" spans="1:35" ht="5.25" customHeight="1" thickTop="1" thickBot="1">
      <c r="A13" s="31"/>
      <c r="B13" s="31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35" ht="16.5" thickTop="1">
      <c r="A14" s="107" t="s">
        <v>48</v>
      </c>
      <c r="B14" s="108"/>
      <c r="C14" s="109"/>
      <c r="D14" s="113" t="s">
        <v>49</v>
      </c>
      <c r="E14" s="114"/>
      <c r="F14" s="113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</row>
    <row r="15" spans="1:35" ht="16.5" thickBot="1">
      <c r="A15" s="110"/>
      <c r="B15" s="111"/>
      <c r="C15" s="112"/>
      <c r="D15" s="116" t="s">
        <v>50</v>
      </c>
      <c r="E15" s="117"/>
      <c r="F15" s="116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/>
    </row>
    <row r="16" spans="1:35" ht="6" customHeight="1" thickTop="1" thickBo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4" ht="17.25" thickTop="1" thickBot="1">
      <c r="A17" s="128" t="s">
        <v>11</v>
      </c>
      <c r="B17" s="129"/>
      <c r="C17" s="130"/>
      <c r="D17" s="130"/>
      <c r="E17" s="130"/>
      <c r="F17" s="130"/>
      <c r="G17" s="130"/>
      <c r="H17" s="131"/>
      <c r="I17" s="21"/>
      <c r="J17" s="128" t="s">
        <v>12</v>
      </c>
      <c r="K17" s="129"/>
      <c r="L17" s="130"/>
      <c r="M17" s="130"/>
      <c r="N17" s="130"/>
      <c r="O17" s="130"/>
      <c r="P17" s="130"/>
      <c r="Q17" s="131"/>
    </row>
    <row r="18" spans="1:24" s="46" customFormat="1" ht="39" thickTop="1">
      <c r="A18" s="47" t="s">
        <v>13</v>
      </c>
      <c r="B18" s="133" t="s">
        <v>14</v>
      </c>
      <c r="C18" s="134"/>
      <c r="D18" s="135" t="s">
        <v>39</v>
      </c>
      <c r="E18" s="106"/>
      <c r="F18" s="105" t="s">
        <v>40</v>
      </c>
      <c r="G18" s="106"/>
      <c r="H18" s="44" t="s">
        <v>51</v>
      </c>
      <c r="I18" s="21"/>
      <c r="J18" s="47" t="s">
        <v>13</v>
      </c>
      <c r="K18" s="133" t="s">
        <v>14</v>
      </c>
      <c r="L18" s="134"/>
      <c r="M18" s="135" t="s">
        <v>39</v>
      </c>
      <c r="N18" s="106"/>
      <c r="O18" s="105" t="s">
        <v>40</v>
      </c>
      <c r="P18" s="106"/>
      <c r="Q18" s="44" t="s">
        <v>51</v>
      </c>
      <c r="W18" s="48"/>
      <c r="X18" s="48"/>
    </row>
    <row r="19" spans="1:24">
      <c r="A19" s="22" t="s">
        <v>52</v>
      </c>
      <c r="B19" s="120">
        <v>44107</v>
      </c>
      <c r="C19" s="121"/>
      <c r="D19" s="125"/>
      <c r="E19" s="126"/>
      <c r="F19" s="127"/>
      <c r="G19" s="126"/>
      <c r="H19" s="40" t="str">
        <f>IF(D19=Sheet2!B10,"",IF((D19+F19)&lt;&gt;0,(D19+F19), ""))</f>
        <v/>
      </c>
      <c r="I19" s="21"/>
      <c r="J19" s="22" t="s">
        <v>52</v>
      </c>
      <c r="K19" s="120">
        <f>B24+2</f>
        <v>44114</v>
      </c>
      <c r="L19" s="121"/>
      <c r="M19" s="125"/>
      <c r="N19" s="126"/>
      <c r="O19" s="127"/>
      <c r="P19" s="126"/>
      <c r="Q19" s="40" t="str">
        <f>IF(M19=Sheet2!B10,"",IF((M19+O19)&lt;&gt;0,(M19+O19), ""))</f>
        <v/>
      </c>
      <c r="X19" s="35"/>
    </row>
    <row r="20" spans="1:24" ht="14.25" customHeight="1">
      <c r="A20" s="22" t="s">
        <v>6</v>
      </c>
      <c r="B20" s="120">
        <f>B19+1</f>
        <v>44108</v>
      </c>
      <c r="C20" s="121"/>
      <c r="D20" s="122"/>
      <c r="E20" s="123"/>
      <c r="F20" s="124"/>
      <c r="G20" s="123"/>
      <c r="H20" s="40"/>
      <c r="I20" s="21"/>
      <c r="J20" s="22" t="s">
        <v>6</v>
      </c>
      <c r="K20" s="120">
        <f>K19+1</f>
        <v>44115</v>
      </c>
      <c r="L20" s="121"/>
      <c r="M20" s="125"/>
      <c r="N20" s="126"/>
      <c r="O20" s="127"/>
      <c r="P20" s="126"/>
      <c r="Q20" s="40"/>
    </row>
    <row r="21" spans="1:24" ht="14.25" customHeight="1">
      <c r="A21" s="22" t="s">
        <v>7</v>
      </c>
      <c r="B21" s="120">
        <f t="shared" ref="B21:B24" si="0">B20+1</f>
        <v>44109</v>
      </c>
      <c r="C21" s="121"/>
      <c r="D21" s="122"/>
      <c r="E21" s="123"/>
      <c r="F21" s="124"/>
      <c r="G21" s="123"/>
      <c r="H21" s="40"/>
      <c r="I21" s="21"/>
      <c r="J21" s="22" t="s">
        <v>7</v>
      </c>
      <c r="K21" s="120">
        <f>K20+1</f>
        <v>44116</v>
      </c>
      <c r="L21" s="121"/>
      <c r="M21" s="125"/>
      <c r="N21" s="126"/>
      <c r="O21" s="127"/>
      <c r="P21" s="126"/>
      <c r="Q21" s="40"/>
    </row>
    <row r="22" spans="1:24" ht="14.25" customHeight="1">
      <c r="A22" s="22" t="s">
        <v>8</v>
      </c>
      <c r="B22" s="120">
        <f t="shared" si="0"/>
        <v>44110</v>
      </c>
      <c r="C22" s="121"/>
      <c r="D22" s="122"/>
      <c r="E22" s="123"/>
      <c r="F22" s="124"/>
      <c r="G22" s="123"/>
      <c r="H22" s="40"/>
      <c r="I22" s="21"/>
      <c r="J22" s="22" t="s">
        <v>8</v>
      </c>
      <c r="K22" s="120">
        <f t="shared" ref="K22:K24" si="1">K21+1</f>
        <v>44117</v>
      </c>
      <c r="L22" s="121"/>
      <c r="M22" s="125"/>
      <c r="N22" s="126"/>
      <c r="O22" s="127"/>
      <c r="P22" s="126"/>
      <c r="Q22" s="40" t="str">
        <f>IF(M22=Sheet2!B10,"",IF((M22+O22)&lt;&gt;0,(M22+O22), ""))</f>
        <v/>
      </c>
    </row>
    <row r="23" spans="1:24" ht="14.25" customHeight="1">
      <c r="A23" s="22" t="s">
        <v>9</v>
      </c>
      <c r="B23" s="120">
        <f t="shared" si="0"/>
        <v>44111</v>
      </c>
      <c r="C23" s="121"/>
      <c r="D23" s="122"/>
      <c r="E23" s="123"/>
      <c r="F23" s="124"/>
      <c r="G23" s="123"/>
      <c r="H23" s="40"/>
      <c r="I23" s="21"/>
      <c r="J23" s="22" t="s">
        <v>9</v>
      </c>
      <c r="K23" s="120">
        <f t="shared" si="1"/>
        <v>44118</v>
      </c>
      <c r="L23" s="121"/>
      <c r="M23" s="125"/>
      <c r="N23" s="126"/>
      <c r="O23" s="127"/>
      <c r="P23" s="126"/>
      <c r="Q23" s="40" t="str">
        <f>IF(M23=Sheet2!B10,"",IF((M23+O23)&lt;&gt;0,(M23+O23), ""))</f>
        <v/>
      </c>
    </row>
    <row r="24" spans="1:24" ht="14.25" customHeight="1">
      <c r="A24" s="22" t="s">
        <v>10</v>
      </c>
      <c r="B24" s="120">
        <f t="shared" si="0"/>
        <v>44112</v>
      </c>
      <c r="C24" s="121"/>
      <c r="D24" s="122"/>
      <c r="E24" s="123"/>
      <c r="F24" s="124"/>
      <c r="G24" s="123"/>
      <c r="H24" s="40" t="str">
        <f>IF(D24=Sheet2!B10,"",IF((D24+F24)&lt;&gt;0,(D24+F24), ""))</f>
        <v/>
      </c>
      <c r="I24" s="21"/>
      <c r="J24" s="22" t="s">
        <v>10</v>
      </c>
      <c r="K24" s="120">
        <f t="shared" si="1"/>
        <v>44119</v>
      </c>
      <c r="L24" s="121"/>
      <c r="M24" s="125"/>
      <c r="N24" s="126"/>
      <c r="O24" s="127"/>
      <c r="P24" s="126"/>
      <c r="Q24" s="40" t="str">
        <f>IF(M24=Sheet2!B10,"",IF((M24+O24)&lt;&gt;0,(M24+O24), ""))</f>
        <v/>
      </c>
    </row>
    <row r="25" spans="1:24" ht="23.25" customHeight="1">
      <c r="A25" s="23" t="s">
        <v>18</v>
      </c>
      <c r="B25" s="120"/>
      <c r="C25" s="121"/>
      <c r="D25" s="122"/>
      <c r="E25" s="123"/>
      <c r="F25" s="136"/>
      <c r="G25" s="137"/>
      <c r="H25" s="40"/>
      <c r="I25" s="21"/>
      <c r="J25" s="23" t="s">
        <v>18</v>
      </c>
      <c r="K25" s="120"/>
      <c r="L25" s="121"/>
      <c r="M25" s="125"/>
      <c r="N25" s="126"/>
      <c r="O25" s="127"/>
      <c r="P25" s="126"/>
      <c r="Q25" s="40" t="str">
        <f>IF(M25=Sheet2!B10,"",IF((M25+O25)&lt;&gt;0,(M25+O25), ""))</f>
        <v/>
      </c>
    </row>
    <row r="26" spans="1:24">
      <c r="A26" s="42" t="s">
        <v>55</v>
      </c>
      <c r="B26" s="120"/>
      <c r="C26" s="121"/>
      <c r="D26" s="122"/>
      <c r="E26" s="123"/>
      <c r="F26" s="124"/>
      <c r="G26" s="123"/>
      <c r="H26" s="40" t="str">
        <f>IF(D26=Sheet2!B10,"",IF((D26+F26)&lt;&gt;0,((D26*2)+F26), ""))</f>
        <v/>
      </c>
      <c r="I26" s="21"/>
      <c r="J26" s="42" t="s">
        <v>55</v>
      </c>
      <c r="K26" s="120"/>
      <c r="L26" s="121"/>
      <c r="M26" s="122"/>
      <c r="N26" s="123"/>
      <c r="O26" s="127"/>
      <c r="P26" s="126"/>
      <c r="Q26" s="40" t="str">
        <f>IF(M26=Sheet2!K10,"",IF((M26+O26)&lt;&gt;0,((M26*2)+O26), ""))</f>
        <v/>
      </c>
    </row>
    <row r="27" spans="1:24">
      <c r="A27" s="42" t="s">
        <v>56</v>
      </c>
      <c r="B27" s="120"/>
      <c r="C27" s="121"/>
      <c r="D27" s="122"/>
      <c r="E27" s="123"/>
      <c r="F27" s="124"/>
      <c r="G27" s="123"/>
      <c r="H27" s="40" t="str">
        <f>IF(D27=Sheet2!B10,"",IF((D27+F27)&lt;&gt;0,((D27*3)+F27), ""))</f>
        <v/>
      </c>
      <c r="I27" s="21"/>
      <c r="J27" s="42" t="s">
        <v>56</v>
      </c>
      <c r="K27" s="120"/>
      <c r="L27" s="121"/>
      <c r="M27" s="125"/>
      <c r="N27" s="126"/>
      <c r="O27" s="127"/>
      <c r="P27" s="126"/>
      <c r="Q27" s="40" t="str">
        <f>IF(M27=Sheet2!K10,"",IF((M27+O27)&lt;&gt;0,((M27*3)+O27), ""))</f>
        <v/>
      </c>
    </row>
    <row r="28" spans="1:24" ht="26.25" customHeight="1">
      <c r="A28" s="23" t="s">
        <v>19</v>
      </c>
      <c r="B28" s="120"/>
      <c r="C28" s="121"/>
      <c r="D28" s="122"/>
      <c r="E28" s="123"/>
      <c r="F28" s="136"/>
      <c r="G28" s="137"/>
      <c r="H28" s="40"/>
      <c r="I28" s="21"/>
      <c r="J28" s="23" t="s">
        <v>19</v>
      </c>
      <c r="K28" s="120"/>
      <c r="L28" s="121"/>
      <c r="M28" s="125"/>
      <c r="N28" s="126"/>
      <c r="O28" s="127"/>
      <c r="P28" s="126"/>
      <c r="Q28" s="40"/>
    </row>
    <row r="29" spans="1:24" ht="16.5" thickBot="1">
      <c r="A29" s="140" t="s">
        <v>15</v>
      </c>
      <c r="B29" s="141"/>
      <c r="C29" s="142"/>
      <c r="D29" s="143" t="str">
        <f>"="&amp;"1x"&amp;IF(SUM(D19:D24,F19:F28,D25,D28)&lt;&gt;0,SUM(D19:D24,F19:F28,D25,D28),0)&amp;"+"&amp;"2x"&amp;IF(AND(D26&lt;&gt;0,D26&lt;&gt;Sheet2!B10),D26,0) &amp; "+"&amp; "3x" &amp; IF(AND(D27&lt;&gt;0,D27&lt;&gt;Sheet2!B10),D27,0)</f>
        <v>=1x0+2x0+3x0</v>
      </c>
      <c r="E29" s="144"/>
      <c r="F29" s="144"/>
      <c r="G29" s="145"/>
      <c r="H29" s="41">
        <f>SUM(H19:H28)</f>
        <v>0</v>
      </c>
      <c r="I29" s="21"/>
      <c r="J29" s="146" t="s">
        <v>15</v>
      </c>
      <c r="K29" s="141"/>
      <c r="L29" s="147"/>
      <c r="M29" s="143" t="str">
        <f>"="&amp;"1x"&amp;IF(SUM(M19:M24,O19:O28,M25,M28)&lt;&gt;0,SUM(M19:M24,O19:O28,M25,M28),0)&amp;"+"&amp;"2x"&amp;IF(AND(M26&lt;&gt;0,M26&lt;&gt;Sheet2!B10),M26,0) &amp; "+"&amp; "3x" &amp; IF(AND(M27&lt;&gt;0,M27&lt;&gt;Sheet2!B10),M27,0)</f>
        <v>=1x0+2x0+3x0</v>
      </c>
      <c r="N29" s="144"/>
      <c r="O29" s="144"/>
      <c r="P29" s="145"/>
      <c r="Q29" s="41">
        <f>SUM(Q19:Q28)</f>
        <v>0</v>
      </c>
    </row>
    <row r="30" spans="1:24" ht="9" customHeight="1" thickTop="1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4" ht="17.25" thickTop="1" thickBot="1">
      <c r="A31" s="148" t="s">
        <v>16</v>
      </c>
      <c r="B31" s="149"/>
      <c r="C31" s="149"/>
      <c r="D31" s="149"/>
      <c r="E31" s="149"/>
      <c r="F31" s="149"/>
      <c r="G31" s="149"/>
      <c r="H31" s="150"/>
      <c r="I31" s="21"/>
      <c r="J31" s="148" t="s">
        <v>17</v>
      </c>
      <c r="K31" s="149"/>
      <c r="L31" s="149"/>
      <c r="M31" s="149"/>
      <c r="N31" s="149"/>
      <c r="O31" s="149"/>
      <c r="P31" s="149"/>
      <c r="Q31" s="150"/>
    </row>
    <row r="32" spans="1:24" s="46" customFormat="1" ht="39" thickTop="1">
      <c r="A32" s="43" t="s">
        <v>13</v>
      </c>
      <c r="B32" s="138" t="s">
        <v>14</v>
      </c>
      <c r="C32" s="139"/>
      <c r="D32" s="135" t="s">
        <v>39</v>
      </c>
      <c r="E32" s="106"/>
      <c r="F32" s="105" t="s">
        <v>40</v>
      </c>
      <c r="G32" s="106"/>
      <c r="H32" s="44" t="s">
        <v>51</v>
      </c>
      <c r="I32" s="45"/>
      <c r="J32" s="43" t="s">
        <v>13</v>
      </c>
      <c r="K32" s="138" t="s">
        <v>14</v>
      </c>
      <c r="L32" s="139"/>
      <c r="M32" s="135" t="s">
        <v>39</v>
      </c>
      <c r="N32" s="106"/>
      <c r="O32" s="105" t="s">
        <v>40</v>
      </c>
      <c r="P32" s="106"/>
      <c r="Q32" s="44" t="s">
        <v>51</v>
      </c>
    </row>
    <row r="33" spans="1:17">
      <c r="A33" s="22" t="s">
        <v>52</v>
      </c>
      <c r="B33" s="151">
        <f>K24+2</f>
        <v>44121</v>
      </c>
      <c r="C33" s="152"/>
      <c r="D33" s="125"/>
      <c r="E33" s="126"/>
      <c r="F33" s="127"/>
      <c r="G33" s="126"/>
      <c r="H33" s="40" t="str">
        <f>IF(D33=Sheet2!B10,"",IF((D33+F33)&lt;&gt;0,(D33+F33), ""))</f>
        <v/>
      </c>
      <c r="I33" s="24"/>
      <c r="J33" s="22" t="s">
        <v>52</v>
      </c>
      <c r="K33" s="151">
        <f>B38+2</f>
        <v>44128</v>
      </c>
      <c r="L33" s="152"/>
      <c r="M33" s="125"/>
      <c r="N33" s="126"/>
      <c r="O33" s="127"/>
      <c r="P33" s="126"/>
      <c r="Q33" s="40" t="str">
        <f>IF(M33=Sheet2!B10,"",IF((M33+O33)&lt;&gt;0,(M33+O33), ""))</f>
        <v/>
      </c>
    </row>
    <row r="34" spans="1:17" ht="15" customHeight="1">
      <c r="A34" s="22" t="s">
        <v>6</v>
      </c>
      <c r="B34" s="151">
        <f>B33+1</f>
        <v>44122</v>
      </c>
      <c r="C34" s="152"/>
      <c r="D34" s="125"/>
      <c r="E34" s="126"/>
      <c r="F34" s="127"/>
      <c r="G34" s="126"/>
      <c r="H34" s="40" t="str">
        <f>IF(D34=Sheet2!B10,"",IF((D34+F34)&lt;&gt;0,(D34+F34), ""))</f>
        <v/>
      </c>
      <c r="I34" s="21"/>
      <c r="J34" s="22" t="s">
        <v>6</v>
      </c>
      <c r="K34" s="151">
        <f>K33+1</f>
        <v>44129</v>
      </c>
      <c r="L34" s="152"/>
      <c r="M34" s="125"/>
      <c r="N34" s="126"/>
      <c r="O34" s="127"/>
      <c r="P34" s="126"/>
      <c r="Q34" s="40" t="str">
        <f>IF(M34=Sheet2!B10,"",IF((M34+O34)&lt;&gt;0,(M34+O34), ""))</f>
        <v/>
      </c>
    </row>
    <row r="35" spans="1:17" ht="15" customHeight="1">
      <c r="A35" s="22" t="s">
        <v>7</v>
      </c>
      <c r="B35" s="151">
        <f t="shared" ref="B35:B38" si="2">B34+1</f>
        <v>44123</v>
      </c>
      <c r="C35" s="152"/>
      <c r="D35" s="125"/>
      <c r="E35" s="126"/>
      <c r="F35" s="127">
        <v>8</v>
      </c>
      <c r="G35" s="126"/>
      <c r="H35" s="40">
        <v>8</v>
      </c>
      <c r="I35" s="21"/>
      <c r="J35" s="22" t="s">
        <v>7</v>
      </c>
      <c r="K35" s="151">
        <f t="shared" ref="K35:K38" si="3">K34+1</f>
        <v>44130</v>
      </c>
      <c r="L35" s="152"/>
      <c r="M35" s="125"/>
      <c r="N35" s="126"/>
      <c r="O35" s="127">
        <v>8</v>
      </c>
      <c r="P35" s="126"/>
      <c r="Q35" s="40">
        <f>IF(M35=Sheet2!B10,"",IF((M35+O35)&lt;&gt;0,(M35+O35), ""))</f>
        <v>8</v>
      </c>
    </row>
    <row r="36" spans="1:17" ht="15" customHeight="1">
      <c r="A36" s="22" t="s">
        <v>8</v>
      </c>
      <c r="B36" s="151">
        <f t="shared" si="2"/>
        <v>44124</v>
      </c>
      <c r="C36" s="152"/>
      <c r="D36" s="125"/>
      <c r="E36" s="126"/>
      <c r="F36" s="127"/>
      <c r="G36" s="126"/>
      <c r="H36" s="40"/>
      <c r="I36" s="21"/>
      <c r="J36" s="22" t="s">
        <v>8</v>
      </c>
      <c r="K36" s="151">
        <f t="shared" si="3"/>
        <v>44131</v>
      </c>
      <c r="L36" s="152"/>
      <c r="M36" s="125"/>
      <c r="N36" s="126"/>
      <c r="O36" s="127"/>
      <c r="P36" s="126"/>
      <c r="Q36" s="40" t="str">
        <f>IF(M36=Sheet2!B10,"",IF((M36+O36)&lt;&gt;0,(M36+O36), ""))</f>
        <v/>
      </c>
    </row>
    <row r="37" spans="1:17" ht="15" customHeight="1">
      <c r="A37" s="22" t="s">
        <v>9</v>
      </c>
      <c r="B37" s="151">
        <f t="shared" si="2"/>
        <v>44125</v>
      </c>
      <c r="C37" s="152"/>
      <c r="D37" s="125"/>
      <c r="E37" s="126"/>
      <c r="F37" s="127">
        <v>8</v>
      </c>
      <c r="G37" s="126"/>
      <c r="H37" s="40">
        <v>8</v>
      </c>
      <c r="I37" s="21"/>
      <c r="J37" s="22" t="s">
        <v>9</v>
      </c>
      <c r="K37" s="151">
        <f t="shared" si="3"/>
        <v>44132</v>
      </c>
      <c r="L37" s="152"/>
      <c r="M37" s="125"/>
      <c r="N37" s="126"/>
      <c r="O37" s="127">
        <v>8</v>
      </c>
      <c r="P37" s="126"/>
      <c r="Q37" s="40">
        <f>IF(M37=Sheet2!B10,"",IF((M37+O37)&lt;&gt;0,(M37+O37), ""))</f>
        <v>8</v>
      </c>
    </row>
    <row r="38" spans="1:17" ht="15" customHeight="1">
      <c r="A38" s="22" t="s">
        <v>10</v>
      </c>
      <c r="B38" s="151">
        <f t="shared" si="2"/>
        <v>44126</v>
      </c>
      <c r="C38" s="152"/>
      <c r="D38" s="125"/>
      <c r="E38" s="126"/>
      <c r="F38" s="127"/>
      <c r="G38" s="126"/>
      <c r="H38" s="40" t="str">
        <f>IF(D38=Sheet2!B10,"",IF((D38+F38)&lt;&gt;0,(D38+F38), ""))</f>
        <v/>
      </c>
      <c r="I38" s="21"/>
      <c r="J38" s="22" t="s">
        <v>10</v>
      </c>
      <c r="K38" s="151">
        <f t="shared" si="3"/>
        <v>44133</v>
      </c>
      <c r="L38" s="152"/>
      <c r="M38" s="125"/>
      <c r="N38" s="126"/>
      <c r="O38" s="127"/>
      <c r="P38" s="126"/>
      <c r="Q38" s="40" t="str">
        <f>IF(M38=Sheet2!B10,"",IF((M38+O38)&lt;&gt;0,(M38+O38), ""))</f>
        <v/>
      </c>
    </row>
    <row r="39" spans="1:17" ht="21.75" customHeight="1">
      <c r="A39" s="23" t="s">
        <v>18</v>
      </c>
      <c r="B39" s="151"/>
      <c r="C39" s="152"/>
      <c r="D39" s="125"/>
      <c r="E39" s="126"/>
      <c r="F39" s="153"/>
      <c r="G39" s="154"/>
      <c r="H39" s="40" t="str">
        <f>IF(D39=Sheet2!B10,"",IF((D39+F39)&lt;&gt;0,(D39+F39), ""))</f>
        <v/>
      </c>
      <c r="I39" s="21"/>
      <c r="J39" s="23" t="s">
        <v>18</v>
      </c>
      <c r="K39" s="151"/>
      <c r="L39" s="152"/>
      <c r="M39" s="125"/>
      <c r="N39" s="126"/>
      <c r="O39" s="153"/>
      <c r="P39" s="154"/>
      <c r="Q39" s="40" t="str">
        <f>IF(M39=Sheet2!B10,"",IF((M39+O39)&lt;&gt;0,(M39+O39), ""))</f>
        <v/>
      </c>
    </row>
    <row r="40" spans="1:17">
      <c r="A40" s="42" t="s">
        <v>55</v>
      </c>
      <c r="B40" s="151"/>
      <c r="C40" s="152"/>
      <c r="D40" s="125"/>
      <c r="E40" s="126"/>
      <c r="F40" s="127"/>
      <c r="G40" s="126"/>
      <c r="H40" s="40" t="str">
        <f>IF(D40=Sheet2!B24,"",IF((D40+F40)&lt;&gt;0,((D40*2)+F40), ""))</f>
        <v/>
      </c>
      <c r="I40" s="21"/>
      <c r="J40" s="42" t="s">
        <v>55</v>
      </c>
      <c r="K40" s="151"/>
      <c r="L40" s="152"/>
      <c r="M40" s="125"/>
      <c r="N40" s="126"/>
      <c r="O40" s="127"/>
      <c r="P40" s="126"/>
      <c r="Q40" s="40" t="str">
        <f>IF(M40=Sheet2!K24,"",IF((M40+O40)&lt;&gt;0,((M40*2)+O40), ""))</f>
        <v/>
      </c>
    </row>
    <row r="41" spans="1:17">
      <c r="A41" s="42" t="s">
        <v>56</v>
      </c>
      <c r="B41" s="151"/>
      <c r="C41" s="152"/>
      <c r="D41" s="125"/>
      <c r="E41" s="126"/>
      <c r="F41" s="127"/>
      <c r="G41" s="126"/>
      <c r="H41" s="40" t="str">
        <f>IF(D41=Sheet2!B24,"",IF((D41+F41)&lt;&gt;0,((D41*3)+F41), ""))</f>
        <v/>
      </c>
      <c r="I41" s="21"/>
      <c r="J41" s="42" t="s">
        <v>56</v>
      </c>
      <c r="K41" s="151"/>
      <c r="L41" s="152"/>
      <c r="M41" s="125"/>
      <c r="N41" s="126"/>
      <c r="O41" s="127"/>
      <c r="P41" s="126"/>
      <c r="Q41" s="40" t="str">
        <f>IF(M41=Sheet2!K24,"",IF((M41+O41)&lt;&gt;0,((M41*3)+O41), ""))</f>
        <v/>
      </c>
    </row>
    <row r="42" spans="1:17" ht="21.75" customHeight="1">
      <c r="A42" s="23" t="s">
        <v>19</v>
      </c>
      <c r="B42" s="151"/>
      <c r="C42" s="152"/>
      <c r="D42" s="125"/>
      <c r="E42" s="126"/>
      <c r="F42" s="153"/>
      <c r="G42" s="154"/>
      <c r="H42" s="40"/>
      <c r="I42" s="21"/>
      <c r="J42" s="23" t="s">
        <v>19</v>
      </c>
      <c r="K42" s="151"/>
      <c r="L42" s="152"/>
      <c r="M42" s="125"/>
      <c r="N42" s="126"/>
      <c r="O42" s="153"/>
      <c r="P42" s="154"/>
      <c r="Q42" s="40" t="str">
        <f>IF(M42=Sheet2!B10,"",IF((M42+O42)&lt;&gt;0,(M42+O42), ""))</f>
        <v/>
      </c>
    </row>
    <row r="43" spans="1:17" ht="16.5" thickBot="1">
      <c r="A43" s="140" t="s">
        <v>15</v>
      </c>
      <c r="B43" s="141"/>
      <c r="C43" s="142"/>
      <c r="D43" s="143" t="str">
        <f>"="&amp;"1x"&amp;IF(SUM(D33:D38,F33:F42,D39,D42)&lt;&gt;0,SUM(D33:D38,F33:F42,D39,D42),0)&amp;"+"&amp;"2x"&amp;IF(AND(D40&lt;&gt;0,D40&lt;&gt;Sheet2!B10),D40,0) &amp; "+"&amp; "3x" &amp; IF(AND(D41&lt;&gt;0,D41&lt;&gt;Sheet2!B10),D41,0)</f>
        <v>=1x16+2x0+3x0</v>
      </c>
      <c r="E43" s="144"/>
      <c r="F43" s="144"/>
      <c r="G43" s="145"/>
      <c r="H43" s="41">
        <f>SUM(H33:H42)</f>
        <v>16</v>
      </c>
      <c r="I43" s="21"/>
      <c r="J43" s="140" t="s">
        <v>15</v>
      </c>
      <c r="K43" s="141"/>
      <c r="L43" s="142"/>
      <c r="M43" s="143" t="str">
        <f>"="&amp;"1x"&amp;IF(SUM(M33:M38,O33:O42,M39,M42)&lt;&gt;0,SUM(M33:M38,O33:O42,M39,M42),0)&amp;"+"&amp;"2x"&amp;IF(AND(M40&lt;&gt;0,M40&lt;&gt;Sheet2!B10),M40,0) &amp; "+"&amp; "3x" &amp; IF(AND(M41&lt;&gt;0,M41&lt;&gt;Sheet2!B10),M41,0)</f>
        <v>=1x16+2x0+3x0</v>
      </c>
      <c r="N43" s="144"/>
      <c r="O43" s="144"/>
      <c r="P43" s="145"/>
      <c r="Q43" s="41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16</v>
      </c>
    </row>
    <row r="44" spans="1:17" ht="9.75" customHeight="1" thickTop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5" thickBot="1">
      <c r="A45" s="158" t="str">
        <f>"کۆی گشتی کاتژمێرەکان : [" &amp; SUM(H29,Q29,H43,Q43) &amp; "] کاتژمێر"</f>
        <v>کۆی گشتی کاتژمێرەکان : [32] کاتژمێر</v>
      </c>
      <c r="B45" s="158"/>
      <c r="C45" s="158"/>
      <c r="D45" s="158"/>
      <c r="E45" s="158"/>
      <c r="F45" s="158"/>
      <c r="G45" s="158"/>
      <c r="H45" s="25"/>
      <c r="I45" s="158" t="str">
        <f>"کۆی کاتژمێرەکانی زێدەکی :[" &amp; SUM(H29,Q29,H43,Q43) - (IF(H29=0,0,P5)+IF(Q29=0,0,P5)+IF(H43=0,0,P5)+IF(Q43=0,0,P5)) &amp; "] کاتژمێر"</f>
        <v>کۆی کاتژمێرەکانی زێدەکی :[20] کاتژمێر</v>
      </c>
      <c r="J45" s="158"/>
      <c r="K45" s="158"/>
      <c r="L45" s="158"/>
      <c r="M45" s="158"/>
      <c r="N45" s="158"/>
      <c r="O45" s="158"/>
      <c r="P45" s="25"/>
      <c r="Q45" s="25"/>
    </row>
    <row r="46" spans="1:17" ht="17.25" thickTop="1" thickBot="1">
      <c r="A46" s="158" t="str">
        <f>"کۆی کاتژمێرەکانی نیساب :[" &amp;IF(H29=0,0,P5)+IF(Q29=0,0,P5)+IF(H43=0,0,P5)+IF(Q43=0,0,P5) &amp; "] کاتژمێر"</f>
        <v>کۆی کاتژمێرەکانی نیساب :[12] کاتژمێر</v>
      </c>
      <c r="B46" s="158"/>
      <c r="C46" s="158"/>
      <c r="D46" s="158"/>
      <c r="E46" s="158"/>
      <c r="F46" s="158"/>
      <c r="G46" s="158"/>
      <c r="H46" s="25"/>
      <c r="I46" s="159" t="s">
        <v>20</v>
      </c>
      <c r="J46" s="159"/>
      <c r="K46" s="159"/>
      <c r="L46" s="160">
        <f>IF(C5=Sheet2!A2,3500,IF(C5=Sheet2!A3,4500,IF(C5=Sheet2!A4,5500,IF(C5=Sheet2!A1,2500,6500))))</f>
        <v>4500</v>
      </c>
      <c r="M46" s="160"/>
      <c r="N46" s="26" t="s">
        <v>29</v>
      </c>
      <c r="O46" s="25"/>
      <c r="P46" s="25"/>
      <c r="Q46" s="25"/>
    </row>
    <row r="47" spans="1:17" ht="17.25" thickTop="1" thickBot="1">
      <c r="A47" s="15"/>
      <c r="B47" s="15"/>
      <c r="C47" s="15"/>
      <c r="D47" s="15"/>
      <c r="E47" s="15"/>
      <c r="F47" s="15"/>
      <c r="G47" s="15"/>
      <c r="H47" s="25"/>
      <c r="I47" s="161" t="s">
        <v>30</v>
      </c>
      <c r="J47" s="161"/>
      <c r="K47" s="161"/>
      <c r="L47" s="162">
        <f>L46*( SUM(H29,Q29,H43,Q43) - (IF(H29=0,0,P5)+IF(Q29=0,0,P5)+IF(H43=0,0,P5)+IF(Q43=0,0,P5)))</f>
        <v>90000</v>
      </c>
      <c r="M47" s="162"/>
      <c r="N47" s="26" t="s">
        <v>29</v>
      </c>
      <c r="O47" s="25"/>
      <c r="P47" s="25"/>
      <c r="Q47" s="25"/>
    </row>
    <row r="48" spans="1:17" ht="51" customHeight="1" thickTop="1">
      <c r="A48" s="15"/>
      <c r="B48" s="15"/>
      <c r="C48" s="15"/>
      <c r="D48" s="15"/>
      <c r="E48" s="15"/>
      <c r="F48" s="15"/>
      <c r="G48" s="15"/>
      <c r="H48" s="25"/>
      <c r="I48" s="27"/>
      <c r="J48" s="27"/>
      <c r="K48" s="27"/>
      <c r="L48" s="28"/>
      <c r="M48" s="29"/>
      <c r="N48" s="25"/>
      <c r="O48" s="25"/>
      <c r="P48" s="25"/>
      <c r="Q48" s="25"/>
    </row>
    <row r="49" spans="1:17">
      <c r="A49" s="155"/>
      <c r="B49" s="155"/>
      <c r="C49" s="155"/>
      <c r="D49" s="10"/>
      <c r="E49" s="5"/>
      <c r="F49" s="5"/>
      <c r="G49" s="156" t="s">
        <v>41</v>
      </c>
      <c r="H49" s="156"/>
      <c r="I49" s="156"/>
      <c r="J49" s="156"/>
      <c r="K49" s="4"/>
      <c r="L49" s="4"/>
      <c r="M49" s="157" t="s">
        <v>42</v>
      </c>
      <c r="N49" s="157"/>
      <c r="O49" s="157"/>
      <c r="P49" s="4"/>
      <c r="Q49" s="4"/>
    </row>
    <row r="50" spans="1:17">
      <c r="A50" s="155"/>
      <c r="B50" s="155"/>
      <c r="C50" s="155"/>
      <c r="D50" s="10"/>
      <c r="E50" s="5"/>
      <c r="F50" s="5"/>
      <c r="G50" s="156" t="s">
        <v>43</v>
      </c>
      <c r="H50" s="156"/>
      <c r="I50" s="156"/>
      <c r="J50" s="156"/>
      <c r="K50" s="4"/>
      <c r="L50" s="4"/>
      <c r="M50" s="157" t="s">
        <v>44</v>
      </c>
      <c r="N50" s="157"/>
      <c r="O50" s="157"/>
      <c r="P50" s="4"/>
      <c r="Q50" s="4"/>
    </row>
    <row r="51" spans="1:17" ht="63.75" customHeight="1">
      <c r="A51" s="11"/>
      <c r="B51" s="11"/>
      <c r="C51" s="11"/>
      <c r="D51" s="10"/>
      <c r="E51" s="9"/>
      <c r="F51" s="9"/>
      <c r="G51" s="9"/>
      <c r="H51" s="9"/>
      <c r="I51" s="4"/>
      <c r="J51" s="8"/>
      <c r="K51" s="8"/>
      <c r="L51" s="8"/>
      <c r="M51" s="8"/>
      <c r="N51" s="8"/>
      <c r="O51" s="3"/>
      <c r="P51" s="4"/>
      <c r="Q51" s="4"/>
    </row>
    <row r="52" spans="1:17" ht="14.25" customHeight="1">
      <c r="A52" s="155" t="str">
        <f>C4</f>
        <v>جمال كمال محمدامين</v>
      </c>
      <c r="B52" s="155"/>
      <c r="C52" s="155"/>
      <c r="D52" s="10"/>
      <c r="E52" s="5"/>
      <c r="F52" s="5"/>
      <c r="G52" s="156" t="s">
        <v>60</v>
      </c>
      <c r="H52" s="156"/>
      <c r="I52" s="156"/>
      <c r="J52" s="156"/>
      <c r="K52" s="6"/>
      <c r="L52" s="6"/>
      <c r="M52" s="157" t="s">
        <v>31</v>
      </c>
      <c r="N52" s="157"/>
      <c r="O52" s="157"/>
      <c r="P52" s="4"/>
      <c r="Q52" s="4"/>
    </row>
    <row r="53" spans="1:17" ht="14.25" customHeight="1">
      <c r="A53" s="155" t="s">
        <v>45</v>
      </c>
      <c r="B53" s="155"/>
      <c r="C53" s="155"/>
      <c r="D53" s="10"/>
      <c r="E53" s="5"/>
      <c r="F53" s="5"/>
      <c r="G53" s="156" t="s">
        <v>46</v>
      </c>
      <c r="H53" s="156"/>
      <c r="I53" s="156"/>
      <c r="J53" s="156"/>
      <c r="K53" s="6"/>
      <c r="L53" s="6"/>
      <c r="M53" s="157" t="s">
        <v>47</v>
      </c>
      <c r="N53" s="157"/>
      <c r="O53" s="157"/>
      <c r="P53" s="4"/>
      <c r="Q53" s="4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53">
    <mergeCell ref="K20:L20"/>
    <mergeCell ref="O23:P23"/>
    <mergeCell ref="O24:P24"/>
    <mergeCell ref="O25:P25"/>
    <mergeCell ref="O28:P28"/>
    <mergeCell ref="B22:C22"/>
    <mergeCell ref="D20:E20"/>
    <mergeCell ref="D21:E21"/>
    <mergeCell ref="F27:G27"/>
    <mergeCell ref="D26:E26"/>
    <mergeCell ref="D27:E27"/>
    <mergeCell ref="B26:C26"/>
    <mergeCell ref="O20:P20"/>
    <mergeCell ref="F26:G26"/>
    <mergeCell ref="M19:N19"/>
    <mergeCell ref="F21:G21"/>
    <mergeCell ref="F22:G22"/>
    <mergeCell ref="K21:L21"/>
    <mergeCell ref="K22:L22"/>
    <mergeCell ref="J11:M11"/>
    <mergeCell ref="N11:Q11"/>
    <mergeCell ref="M20:N20"/>
    <mergeCell ref="O19:P19"/>
    <mergeCell ref="K19:L19"/>
    <mergeCell ref="F20:G20"/>
    <mergeCell ref="A17:H17"/>
    <mergeCell ref="B18:C18"/>
    <mergeCell ref="B20:C20"/>
    <mergeCell ref="B21:C21"/>
    <mergeCell ref="D18:E18"/>
    <mergeCell ref="F19:G19"/>
    <mergeCell ref="B19:C19"/>
    <mergeCell ref="D19:E19"/>
    <mergeCell ref="B11:E11"/>
    <mergeCell ref="F11:I11"/>
    <mergeCell ref="M21:N21"/>
    <mergeCell ref="M22:N22"/>
    <mergeCell ref="O21:P21"/>
    <mergeCell ref="A14:C15"/>
    <mergeCell ref="D14:E14"/>
    <mergeCell ref="F18:G18"/>
    <mergeCell ref="M18:N18"/>
    <mergeCell ref="F12:I12"/>
    <mergeCell ref="F14:Q14"/>
    <mergeCell ref="O18:P18"/>
    <mergeCell ref="L6:M6"/>
    <mergeCell ref="P6:Q6"/>
    <mergeCell ref="N6:O6"/>
    <mergeCell ref="D15:E15"/>
    <mergeCell ref="F15:Q15"/>
    <mergeCell ref="B12:E12"/>
    <mergeCell ref="K18:L18"/>
    <mergeCell ref="J17:Q17"/>
    <mergeCell ref="J12:M12"/>
    <mergeCell ref="N12:Q12"/>
    <mergeCell ref="F8:I8"/>
    <mergeCell ref="J8:M8"/>
    <mergeCell ref="P8:Q8"/>
    <mergeCell ref="B9:E9"/>
    <mergeCell ref="F9:I9"/>
    <mergeCell ref="AB9:AC9"/>
    <mergeCell ref="AB10:AC10"/>
    <mergeCell ref="W8:X8"/>
    <mergeCell ref="Y8:AA8"/>
    <mergeCell ref="Y9:AA9"/>
    <mergeCell ref="S6:T6"/>
    <mergeCell ref="Y10:AA10"/>
    <mergeCell ref="A1:F1"/>
    <mergeCell ref="A2:F2"/>
    <mergeCell ref="A3:F3"/>
    <mergeCell ref="M1:Q1"/>
    <mergeCell ref="M3:O3"/>
    <mergeCell ref="M4:O4"/>
    <mergeCell ref="M2:O2"/>
    <mergeCell ref="A4:B4"/>
    <mergeCell ref="C4:F4"/>
    <mergeCell ref="Q2:R2"/>
    <mergeCell ref="Q4:R4"/>
    <mergeCell ref="A5:B5"/>
    <mergeCell ref="C5:F5"/>
    <mergeCell ref="B7:C7"/>
    <mergeCell ref="D7:E7"/>
    <mergeCell ref="N8:O8"/>
    <mergeCell ref="M5:O5"/>
    <mergeCell ref="P10:Q10"/>
    <mergeCell ref="N10:O10"/>
    <mergeCell ref="B10:M10"/>
    <mergeCell ref="U6:V6"/>
    <mergeCell ref="AH10:AI10"/>
    <mergeCell ref="AF8:AG8"/>
    <mergeCell ref="AD8:AE8"/>
    <mergeCell ref="AD9:AE9"/>
    <mergeCell ref="AF9:AG9"/>
    <mergeCell ref="AF10:AG10"/>
    <mergeCell ref="AD10:AE10"/>
    <mergeCell ref="S8:T8"/>
    <mergeCell ref="S9:T9"/>
    <mergeCell ref="S10:T10"/>
    <mergeCell ref="U8:V8"/>
    <mergeCell ref="U9:V9"/>
    <mergeCell ref="U10:V10"/>
    <mergeCell ref="W9:X9"/>
    <mergeCell ref="W10:X10"/>
    <mergeCell ref="AB8:AC8"/>
    <mergeCell ref="S5:T5"/>
    <mergeCell ref="W6:X6"/>
    <mergeCell ref="B6:C6"/>
    <mergeCell ref="D6:E6"/>
    <mergeCell ref="F6:G6"/>
    <mergeCell ref="H6:I6"/>
    <mergeCell ref="J6:K6"/>
    <mergeCell ref="AH8:AI8"/>
    <mergeCell ref="AH9:AI9"/>
    <mergeCell ref="AH5:AI5"/>
    <mergeCell ref="Y6:AA6"/>
    <mergeCell ref="AD6:AE6"/>
    <mergeCell ref="AH6:AI6"/>
    <mergeCell ref="U5:V5"/>
    <mergeCell ref="W5:X5"/>
    <mergeCell ref="Y5:AA5"/>
    <mergeCell ref="AB5:AC5"/>
    <mergeCell ref="AF6:AG6"/>
    <mergeCell ref="AD5:AE5"/>
    <mergeCell ref="AB6:AC6"/>
    <mergeCell ref="AF5:AG5"/>
    <mergeCell ref="J9:M9"/>
    <mergeCell ref="N9:Q9"/>
    <mergeCell ref="P7:Q7"/>
    <mergeCell ref="F23:G23"/>
    <mergeCell ref="F24:G24"/>
    <mergeCell ref="F25:G25"/>
    <mergeCell ref="D34:E34"/>
    <mergeCell ref="O33:P33"/>
    <mergeCell ref="O32:P32"/>
    <mergeCell ref="K24:L24"/>
    <mergeCell ref="K25:L25"/>
    <mergeCell ref="A31:H31"/>
    <mergeCell ref="J29:L29"/>
    <mergeCell ref="A29:C29"/>
    <mergeCell ref="B23:C23"/>
    <mergeCell ref="B24:C24"/>
    <mergeCell ref="B25:C25"/>
    <mergeCell ref="B28:C28"/>
    <mergeCell ref="J31:Q31"/>
    <mergeCell ref="B27:C27"/>
    <mergeCell ref="M23:N23"/>
    <mergeCell ref="K23:L23"/>
    <mergeCell ref="F36:G36"/>
    <mergeCell ref="K33:L33"/>
    <mergeCell ref="K28:L28"/>
    <mergeCell ref="B33:C33"/>
    <mergeCell ref="K36:L36"/>
    <mergeCell ref="D35:E35"/>
    <mergeCell ref="F33:G33"/>
    <mergeCell ref="F32:G32"/>
    <mergeCell ref="F34:G34"/>
    <mergeCell ref="D36:E36"/>
    <mergeCell ref="D28:E28"/>
    <mergeCell ref="K35:L35"/>
    <mergeCell ref="F28:G28"/>
    <mergeCell ref="D29:G29"/>
    <mergeCell ref="F35:G35"/>
    <mergeCell ref="F41:G41"/>
    <mergeCell ref="D42:E42"/>
    <mergeCell ref="F42:G42"/>
    <mergeCell ref="O40:P40"/>
    <mergeCell ref="O41:P41"/>
    <mergeCell ref="O36:P36"/>
    <mergeCell ref="O37:P37"/>
    <mergeCell ref="O22:P22"/>
    <mergeCell ref="D23:E23"/>
    <mergeCell ref="M24:N24"/>
    <mergeCell ref="M25:N25"/>
    <mergeCell ref="M28:N28"/>
    <mergeCell ref="O35:P35"/>
    <mergeCell ref="O34:P34"/>
    <mergeCell ref="M34:N34"/>
    <mergeCell ref="M35:N35"/>
    <mergeCell ref="M32:N32"/>
    <mergeCell ref="M26:N26"/>
    <mergeCell ref="M27:N27"/>
    <mergeCell ref="O27:P27"/>
    <mergeCell ref="M33:N33"/>
    <mergeCell ref="D32:E32"/>
    <mergeCell ref="K32:L32"/>
    <mergeCell ref="K34:L34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D43:G43"/>
    <mergeCell ref="M43:P43"/>
    <mergeCell ref="D41:E41"/>
    <mergeCell ref="K37:L37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B41:C41"/>
    <mergeCell ref="K41:L41"/>
    <mergeCell ref="M41:N41"/>
    <mergeCell ref="K38:L38"/>
    <mergeCell ref="M39:N39"/>
    <mergeCell ref="M42:N42"/>
    <mergeCell ref="O42:P42"/>
    <mergeCell ref="F38:G38"/>
    <mergeCell ref="F37:G37"/>
    <mergeCell ref="D37:E37"/>
    <mergeCell ref="D38:E38"/>
    <mergeCell ref="F39:G39"/>
    <mergeCell ref="O39:P39"/>
    <mergeCell ref="M38:N38"/>
    <mergeCell ref="B32:C32"/>
    <mergeCell ref="B8:E8"/>
    <mergeCell ref="K39:L39"/>
    <mergeCell ref="M36:N36"/>
    <mergeCell ref="M37:N37"/>
    <mergeCell ref="B39:C39"/>
    <mergeCell ref="D39:E39"/>
    <mergeCell ref="D25:E25"/>
    <mergeCell ref="D22:E22"/>
    <mergeCell ref="B34:C34"/>
    <mergeCell ref="O26:P26"/>
    <mergeCell ref="M29:P29"/>
    <mergeCell ref="K26:L26"/>
    <mergeCell ref="K27:L27"/>
    <mergeCell ref="B37:C37"/>
    <mergeCell ref="D24:E24"/>
    <mergeCell ref="O38:P38"/>
    <mergeCell ref="B38:C38"/>
    <mergeCell ref="B35:C35"/>
    <mergeCell ref="B36:C36"/>
    <mergeCell ref="D33:E33"/>
  </mergeCells>
  <dataValidations count="6">
    <dataValidation type="list" allowBlank="1" showInputMessage="1" showErrorMessage="1" sqref="O20:O28 O33:P33 H33:H42 Q19:Q28 F20:F28 F34:F42 O34:O42 H19:H28 Q33:Q42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6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07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308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286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284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283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279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278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43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142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9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8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0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89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88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87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5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4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3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2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1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0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79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78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77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76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5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4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3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2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1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0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69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68" id="{FB83AB67-1445-4C2D-B4B9-3363B9FF3AA3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67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64" id="{F0F2FA81-CF87-4899-AA18-361F4C26DE6B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63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62" id="{924FB796-F796-4B01-BD4A-A879F13BEE99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61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0" id="{1FAA3A93-4449-45BA-BE09-B11AD68D847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59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58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57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56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55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54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52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50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49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48" id="{AB18C92C-62CA-4DEE-BB20-B034C0BD0BF4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47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46" id="{4BE73F59-28DC-46FE-87E0-94D23C09ED12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45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42" id="{73CBDB24-832D-4C51-997F-F99C4187002A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41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40" id="{29411219-60DD-4B0A-B57D-8E8D851C8C3C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39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7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36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5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4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33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31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9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8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7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6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5" id="{BF6B2CAB-D235-420C-8E3F-C77E90A0245C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4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3" id="{89054945-E7D0-429F-AD9B-077165B2B4B9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2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21" id="{089186BD-4D6D-43E3-A283-E92A59C40CE9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0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9" id="{87F7C2AC-0489-40A8-BC5D-B49DB6F2BAAC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8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7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6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5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4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3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1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9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8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7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6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5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2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M40:M41 D20:D28 E25 M34:M38 M39:N39 N28 E28 M42:N42 M33:N33 E42 N25 D34:D42 E39 M20:M28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I4" sqref="I4"/>
    </sheetView>
  </sheetViews>
  <sheetFormatPr defaultRowHeight="1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>
      <c r="A1" t="s">
        <v>54</v>
      </c>
      <c r="B1" s="7"/>
      <c r="C1" s="7"/>
    </row>
    <row r="2" spans="1:12">
      <c r="A2" s="7" t="s">
        <v>32</v>
      </c>
      <c r="B2" s="7">
        <v>1</v>
      </c>
      <c r="C2" s="7">
        <v>1</v>
      </c>
    </row>
    <row r="3" spans="1:12">
      <c r="A3" s="7" t="s">
        <v>33</v>
      </c>
      <c r="B3" s="7">
        <v>2</v>
      </c>
      <c r="C3" s="7">
        <v>2</v>
      </c>
      <c r="I3" s="34">
        <f>Sheet1!B19</f>
        <v>44107</v>
      </c>
      <c r="J3" s="34">
        <f>Sheet1!K19</f>
        <v>44114</v>
      </c>
      <c r="K3" s="34">
        <f>Sheet1!B33</f>
        <v>44121</v>
      </c>
      <c r="L3" s="34">
        <f>Sheet1!K33</f>
        <v>44128</v>
      </c>
    </row>
    <row r="4" spans="1:12">
      <c r="A4" s="7" t="s">
        <v>34</v>
      </c>
      <c r="B4" s="7">
        <v>3</v>
      </c>
      <c r="C4" s="7">
        <v>3</v>
      </c>
      <c r="I4" s="34">
        <f>Sheet1!B20</f>
        <v>44108</v>
      </c>
      <c r="J4" s="34">
        <f>Sheet1!K20</f>
        <v>44115</v>
      </c>
      <c r="K4" s="34">
        <f>Sheet1!B34</f>
        <v>44122</v>
      </c>
      <c r="L4" s="34">
        <f>Sheet1!K34</f>
        <v>44129</v>
      </c>
    </row>
    <row r="5" spans="1:12">
      <c r="A5" s="7" t="s">
        <v>35</v>
      </c>
      <c r="B5" s="7">
        <v>4</v>
      </c>
      <c r="C5" s="7">
        <v>4</v>
      </c>
      <c r="I5" s="34">
        <f>Sheet1!B21</f>
        <v>44109</v>
      </c>
      <c r="J5" s="34">
        <f>Sheet1!K21</f>
        <v>44116</v>
      </c>
      <c r="K5" s="34">
        <f>Sheet1!B35</f>
        <v>44123</v>
      </c>
      <c r="L5" s="34">
        <f>Sheet1!K35</f>
        <v>44130</v>
      </c>
    </row>
    <row r="6" spans="1:12">
      <c r="A6" s="7"/>
      <c r="B6" s="7">
        <v>5</v>
      </c>
      <c r="C6" s="7">
        <v>5</v>
      </c>
      <c r="I6" s="34">
        <f>Sheet1!B22</f>
        <v>44110</v>
      </c>
      <c r="J6" s="34">
        <f>Sheet1!K22</f>
        <v>44117</v>
      </c>
      <c r="K6" s="34">
        <f>Sheet1!B36</f>
        <v>44124</v>
      </c>
      <c r="L6" s="34">
        <f>Sheet1!K36</f>
        <v>44131</v>
      </c>
    </row>
    <row r="7" spans="1:12">
      <c r="A7" s="7"/>
      <c r="B7" s="7">
        <v>6</v>
      </c>
      <c r="C7" s="7">
        <v>6</v>
      </c>
      <c r="I7" s="34">
        <f>Sheet1!B23</f>
        <v>44111</v>
      </c>
      <c r="J7" s="34">
        <f>Sheet1!K23</f>
        <v>44118</v>
      </c>
      <c r="K7" s="34">
        <f>Sheet1!B37</f>
        <v>44125</v>
      </c>
      <c r="L7" s="34">
        <f>Sheet1!K37</f>
        <v>44132</v>
      </c>
    </row>
    <row r="8" spans="1:12">
      <c r="A8" s="7"/>
      <c r="B8" s="7">
        <v>7</v>
      </c>
      <c r="C8" s="7">
        <v>7</v>
      </c>
      <c r="I8" s="34">
        <f>Sheet1!B24</f>
        <v>44112</v>
      </c>
      <c r="J8" s="34">
        <f>Sheet1!K24</f>
        <v>44119</v>
      </c>
      <c r="K8" s="34">
        <f>Sheet1!B38</f>
        <v>44126</v>
      </c>
      <c r="L8" s="34">
        <f>Sheet1!K38</f>
        <v>44133</v>
      </c>
    </row>
    <row r="9" spans="1:12">
      <c r="A9" s="7"/>
      <c r="B9" s="7">
        <v>8</v>
      </c>
      <c r="C9" s="7">
        <v>8</v>
      </c>
      <c r="I9" s="34"/>
    </row>
    <row r="10" spans="1:12">
      <c r="A10" s="7"/>
      <c r="B10" s="7" t="s">
        <v>38</v>
      </c>
      <c r="C10" s="7">
        <v>9</v>
      </c>
    </row>
    <row r="11" spans="1:12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B1" sqref="B1"/>
    </sheetView>
  </sheetViews>
  <sheetFormatPr defaultRowHeight="15"/>
  <cols>
    <col min="2" max="2" width="42" customWidth="1"/>
  </cols>
  <sheetData>
    <row r="1" spans="1:1">
      <c r="A1">
        <v>1000</v>
      </c>
    </row>
    <row r="2" spans="1:1">
      <c r="A2">
        <v>2000</v>
      </c>
    </row>
    <row r="3" spans="1:1">
      <c r="A3">
        <v>3000</v>
      </c>
    </row>
    <row r="4" spans="1:1">
      <c r="A4">
        <v>4000</v>
      </c>
    </row>
    <row r="5" spans="1:1">
      <c r="A5">
        <v>5000</v>
      </c>
    </row>
    <row r="6" spans="1:1">
      <c r="A6">
        <v>6000</v>
      </c>
    </row>
    <row r="7" spans="1:1">
      <c r="A7">
        <v>7000</v>
      </c>
    </row>
    <row r="8" spans="1:1">
      <c r="A8">
        <v>8000</v>
      </c>
    </row>
    <row r="9" spans="1:1">
      <c r="A9">
        <v>9000</v>
      </c>
    </row>
    <row r="10" spans="1:1">
      <c r="A10">
        <v>10000</v>
      </c>
    </row>
    <row r="11" spans="1:1">
      <c r="A11">
        <v>11000</v>
      </c>
    </row>
    <row r="12" spans="1:1">
      <c r="A12">
        <v>12000</v>
      </c>
    </row>
    <row r="13" spans="1:1">
      <c r="A13">
        <v>13000</v>
      </c>
    </row>
    <row r="14" spans="1:1">
      <c r="A14">
        <v>14000</v>
      </c>
    </row>
    <row r="15" spans="1:1">
      <c r="A15">
        <v>15000</v>
      </c>
    </row>
    <row r="16" spans="1:1">
      <c r="A16">
        <v>16000</v>
      </c>
    </row>
    <row r="17" spans="1:1">
      <c r="A17">
        <v>17000</v>
      </c>
    </row>
    <row r="18" spans="1:1">
      <c r="A18">
        <v>18000</v>
      </c>
    </row>
    <row r="19" spans="1:1">
      <c r="A19">
        <v>19000</v>
      </c>
    </row>
    <row r="20" spans="1:1">
      <c r="A20">
        <v>20000</v>
      </c>
    </row>
    <row r="21" spans="1:1">
      <c r="A21">
        <v>21000</v>
      </c>
    </row>
    <row r="22" spans="1:1">
      <c r="A22">
        <v>22000</v>
      </c>
    </row>
    <row r="23" spans="1:1">
      <c r="A23">
        <v>23000</v>
      </c>
    </row>
    <row r="24" spans="1:1">
      <c r="A24">
        <v>24000</v>
      </c>
    </row>
    <row r="25" spans="1:1">
      <c r="A25">
        <v>25000</v>
      </c>
    </row>
    <row r="26" spans="1:1">
      <c r="A26">
        <v>26000</v>
      </c>
    </row>
    <row r="27" spans="1:1">
      <c r="A27">
        <v>27000</v>
      </c>
    </row>
    <row r="28" spans="1:1">
      <c r="A28">
        <v>28000</v>
      </c>
    </row>
    <row r="29" spans="1:1">
      <c r="A29">
        <v>29000</v>
      </c>
    </row>
    <row r="30" spans="1:1">
      <c r="A30">
        <v>30000</v>
      </c>
    </row>
    <row r="31" spans="1:1">
      <c r="A31">
        <v>31000</v>
      </c>
    </row>
    <row r="32" spans="1:1">
      <c r="A32">
        <v>32000</v>
      </c>
    </row>
    <row r="33" spans="1:1">
      <c r="A33">
        <v>33000</v>
      </c>
    </row>
    <row r="34" spans="1:1">
      <c r="A34">
        <v>34000</v>
      </c>
    </row>
    <row r="35" spans="1:1">
      <c r="A35">
        <v>35000</v>
      </c>
    </row>
    <row r="36" spans="1:1">
      <c r="A36">
        <v>36000</v>
      </c>
    </row>
    <row r="37" spans="1:1">
      <c r="A37">
        <v>37000</v>
      </c>
    </row>
    <row r="38" spans="1:1">
      <c r="A38">
        <v>38000</v>
      </c>
    </row>
    <row r="39" spans="1:1">
      <c r="A39">
        <v>39000</v>
      </c>
    </row>
    <row r="40" spans="1:1">
      <c r="A40">
        <v>40000</v>
      </c>
    </row>
    <row r="41" spans="1:1">
      <c r="A41">
        <v>41000</v>
      </c>
    </row>
    <row r="42" spans="1:1">
      <c r="A42">
        <v>42000</v>
      </c>
    </row>
    <row r="43" spans="1:1">
      <c r="A43">
        <v>43000</v>
      </c>
    </row>
    <row r="44" spans="1:1">
      <c r="A44">
        <v>44000</v>
      </c>
    </row>
    <row r="45" spans="1:1">
      <c r="A45">
        <v>45000</v>
      </c>
    </row>
    <row r="46" spans="1:1">
      <c r="A46">
        <v>46000</v>
      </c>
    </row>
    <row r="47" spans="1:1">
      <c r="A47">
        <v>47000</v>
      </c>
    </row>
    <row r="48" spans="1:1">
      <c r="A48">
        <v>48000</v>
      </c>
    </row>
    <row r="49" spans="1:1">
      <c r="A49">
        <v>49000</v>
      </c>
    </row>
    <row r="50" spans="1:1">
      <c r="A50">
        <v>50000</v>
      </c>
    </row>
    <row r="51" spans="1:1">
      <c r="A51">
        <v>51000</v>
      </c>
    </row>
    <row r="52" spans="1:1">
      <c r="A52">
        <v>52000</v>
      </c>
    </row>
    <row r="53" spans="1:1">
      <c r="A53">
        <v>53000</v>
      </c>
    </row>
    <row r="54" spans="1:1">
      <c r="A54">
        <v>54000</v>
      </c>
    </row>
    <row r="55" spans="1:1">
      <c r="A55">
        <v>55000</v>
      </c>
    </row>
    <row r="56" spans="1:1">
      <c r="A56">
        <v>56000</v>
      </c>
    </row>
    <row r="57" spans="1:1">
      <c r="A57">
        <v>57000</v>
      </c>
    </row>
    <row r="58" spans="1:1">
      <c r="A58">
        <v>58000</v>
      </c>
    </row>
    <row r="59" spans="1:1">
      <c r="A59">
        <v>59000</v>
      </c>
    </row>
    <row r="60" spans="1:1">
      <c r="A60">
        <v>60000</v>
      </c>
    </row>
    <row r="61" spans="1:1">
      <c r="A61">
        <v>61000</v>
      </c>
    </row>
    <row r="62" spans="1:1">
      <c r="A62">
        <v>62000</v>
      </c>
    </row>
    <row r="63" spans="1:1">
      <c r="A63">
        <v>63000</v>
      </c>
    </row>
    <row r="64" spans="1:1">
      <c r="A64">
        <v>64000</v>
      </c>
    </row>
    <row r="65" spans="1:1">
      <c r="A65">
        <v>65000</v>
      </c>
    </row>
    <row r="66" spans="1:1">
      <c r="A66">
        <v>66000</v>
      </c>
    </row>
    <row r="67" spans="1:1">
      <c r="A67">
        <v>67000</v>
      </c>
    </row>
    <row r="68" spans="1:1">
      <c r="A68">
        <v>68000</v>
      </c>
    </row>
    <row r="69" spans="1:1">
      <c r="A69">
        <v>69000</v>
      </c>
    </row>
    <row r="70" spans="1:1">
      <c r="A70">
        <v>70000</v>
      </c>
    </row>
    <row r="71" spans="1:1">
      <c r="A71">
        <v>71000</v>
      </c>
    </row>
    <row r="72" spans="1:1">
      <c r="A72">
        <v>72000</v>
      </c>
    </row>
    <row r="73" spans="1:1">
      <c r="A73">
        <v>73000</v>
      </c>
    </row>
    <row r="74" spans="1:1">
      <c r="A74">
        <v>74000</v>
      </c>
    </row>
    <row r="75" spans="1:1">
      <c r="A75">
        <v>75000</v>
      </c>
    </row>
    <row r="76" spans="1:1">
      <c r="A76">
        <v>76000</v>
      </c>
    </row>
    <row r="77" spans="1:1">
      <c r="A77">
        <v>77000</v>
      </c>
    </row>
    <row r="78" spans="1:1">
      <c r="A78">
        <v>78000</v>
      </c>
    </row>
    <row r="79" spans="1:1">
      <c r="A79">
        <v>79000</v>
      </c>
    </row>
    <row r="80" spans="1:1">
      <c r="A80">
        <v>80000</v>
      </c>
    </row>
    <row r="81" spans="1:1">
      <c r="A81">
        <v>81000</v>
      </c>
    </row>
    <row r="82" spans="1:1">
      <c r="A82">
        <v>82000</v>
      </c>
    </row>
    <row r="83" spans="1:1">
      <c r="A83">
        <v>83000</v>
      </c>
    </row>
    <row r="84" spans="1:1">
      <c r="A84">
        <v>84000</v>
      </c>
    </row>
    <row r="85" spans="1:1">
      <c r="A85">
        <v>85000</v>
      </c>
    </row>
    <row r="86" spans="1:1">
      <c r="A86">
        <v>86000</v>
      </c>
    </row>
    <row r="87" spans="1:1">
      <c r="A87">
        <v>87000</v>
      </c>
    </row>
    <row r="88" spans="1:1">
      <c r="A88">
        <v>88000</v>
      </c>
    </row>
    <row r="89" spans="1:1">
      <c r="A89">
        <v>89000</v>
      </c>
    </row>
    <row r="90" spans="1:1">
      <c r="A90">
        <v>90000</v>
      </c>
    </row>
    <row r="91" spans="1:1">
      <c r="A91">
        <v>91000</v>
      </c>
    </row>
    <row r="92" spans="1:1">
      <c r="A92">
        <v>92000</v>
      </c>
    </row>
    <row r="93" spans="1:1">
      <c r="A93">
        <v>93000</v>
      </c>
    </row>
    <row r="94" spans="1:1">
      <c r="A94">
        <v>94000</v>
      </c>
    </row>
    <row r="95" spans="1:1">
      <c r="A95">
        <v>95000</v>
      </c>
    </row>
    <row r="96" spans="1:1">
      <c r="A96">
        <v>96000</v>
      </c>
    </row>
    <row r="97" spans="1:1">
      <c r="A97">
        <v>97000</v>
      </c>
    </row>
    <row r="98" spans="1:1">
      <c r="A98">
        <v>98000</v>
      </c>
    </row>
    <row r="99" spans="1:1">
      <c r="A99">
        <v>99000</v>
      </c>
    </row>
    <row r="100" spans="1:1">
      <c r="A100">
        <v>100000</v>
      </c>
    </row>
    <row r="101" spans="1:1">
      <c r="A101">
        <v>101000</v>
      </c>
    </row>
    <row r="102" spans="1:1">
      <c r="A102">
        <v>102000</v>
      </c>
    </row>
    <row r="103" spans="1:1">
      <c r="A103">
        <v>103000</v>
      </c>
    </row>
    <row r="104" spans="1:1">
      <c r="A104">
        <v>104000</v>
      </c>
    </row>
    <row r="105" spans="1:1">
      <c r="A105">
        <v>105000</v>
      </c>
    </row>
    <row r="106" spans="1:1">
      <c r="A106">
        <v>106000</v>
      </c>
    </row>
    <row r="107" spans="1:1">
      <c r="A107">
        <v>107000</v>
      </c>
    </row>
    <row r="108" spans="1:1">
      <c r="A108">
        <v>108000</v>
      </c>
    </row>
    <row r="109" spans="1:1">
      <c r="A109">
        <v>109000</v>
      </c>
    </row>
    <row r="110" spans="1:1">
      <c r="A110">
        <v>110000</v>
      </c>
    </row>
    <row r="111" spans="1:1">
      <c r="A111">
        <v>111000</v>
      </c>
    </row>
    <row r="112" spans="1:1">
      <c r="A112">
        <v>112000</v>
      </c>
    </row>
    <row r="113" spans="1:1">
      <c r="A113">
        <v>113000</v>
      </c>
    </row>
    <row r="114" spans="1:1">
      <c r="A114">
        <v>114000</v>
      </c>
    </row>
    <row r="115" spans="1:1">
      <c r="A115">
        <v>115000</v>
      </c>
    </row>
    <row r="116" spans="1:1">
      <c r="A116">
        <v>116000</v>
      </c>
    </row>
    <row r="117" spans="1:1">
      <c r="A117">
        <v>117000</v>
      </c>
    </row>
    <row r="118" spans="1:1">
      <c r="A118">
        <v>118000</v>
      </c>
    </row>
    <row r="119" spans="1:1">
      <c r="A119">
        <v>119000</v>
      </c>
    </row>
    <row r="120" spans="1:1">
      <c r="A120">
        <v>120000</v>
      </c>
    </row>
    <row r="121" spans="1:1">
      <c r="A121">
        <v>121000</v>
      </c>
    </row>
    <row r="122" spans="1:1">
      <c r="A122">
        <v>122000</v>
      </c>
    </row>
    <row r="123" spans="1:1">
      <c r="A123">
        <v>123000</v>
      </c>
    </row>
    <row r="124" spans="1:1">
      <c r="A124">
        <v>124000</v>
      </c>
    </row>
    <row r="125" spans="1:1">
      <c r="A125">
        <v>125000</v>
      </c>
    </row>
    <row r="126" spans="1:1">
      <c r="A126">
        <v>126000</v>
      </c>
    </row>
    <row r="127" spans="1:1">
      <c r="A127">
        <v>127000</v>
      </c>
    </row>
    <row r="128" spans="1:1">
      <c r="A128">
        <v>128000</v>
      </c>
    </row>
    <row r="129" spans="1:1">
      <c r="A129">
        <v>129000</v>
      </c>
    </row>
    <row r="130" spans="1:1">
      <c r="A130">
        <v>130000</v>
      </c>
    </row>
    <row r="131" spans="1:1">
      <c r="A131">
        <v>131000</v>
      </c>
    </row>
    <row r="132" spans="1:1">
      <c r="A132">
        <v>132000</v>
      </c>
    </row>
    <row r="133" spans="1:1">
      <c r="A133">
        <v>133000</v>
      </c>
    </row>
    <row r="134" spans="1:1">
      <c r="A134">
        <v>134000</v>
      </c>
    </row>
    <row r="135" spans="1:1">
      <c r="A135">
        <v>135000</v>
      </c>
    </row>
    <row r="136" spans="1:1">
      <c r="A136">
        <v>136000</v>
      </c>
    </row>
    <row r="137" spans="1:1">
      <c r="A137">
        <v>137000</v>
      </c>
    </row>
    <row r="138" spans="1:1">
      <c r="A138">
        <v>138000</v>
      </c>
    </row>
    <row r="139" spans="1:1">
      <c r="A139">
        <v>139000</v>
      </c>
    </row>
    <row r="140" spans="1:1">
      <c r="A140">
        <v>140000</v>
      </c>
    </row>
    <row r="141" spans="1:1">
      <c r="A141">
        <v>141000</v>
      </c>
    </row>
    <row r="142" spans="1:1">
      <c r="A142">
        <v>142000</v>
      </c>
    </row>
    <row r="143" spans="1:1">
      <c r="A143">
        <v>143000</v>
      </c>
    </row>
    <row r="144" spans="1:1">
      <c r="A144">
        <v>144000</v>
      </c>
    </row>
    <row r="145" spans="1:1">
      <c r="A145">
        <v>145000</v>
      </c>
    </row>
    <row r="146" spans="1:1">
      <c r="A146">
        <v>146000</v>
      </c>
    </row>
    <row r="147" spans="1:1">
      <c r="A147">
        <v>147000</v>
      </c>
    </row>
    <row r="148" spans="1:1">
      <c r="A148">
        <v>148000</v>
      </c>
    </row>
    <row r="149" spans="1:1">
      <c r="A149">
        <v>149000</v>
      </c>
    </row>
    <row r="150" spans="1:1">
      <c r="A150">
        <v>150000</v>
      </c>
    </row>
    <row r="151" spans="1:1">
      <c r="A151">
        <v>151000</v>
      </c>
    </row>
    <row r="152" spans="1:1">
      <c r="A152">
        <v>152000</v>
      </c>
    </row>
    <row r="153" spans="1:1">
      <c r="A153">
        <v>153000</v>
      </c>
    </row>
    <row r="154" spans="1:1">
      <c r="A154">
        <v>154000</v>
      </c>
    </row>
    <row r="155" spans="1:1">
      <c r="A155">
        <v>155000</v>
      </c>
    </row>
    <row r="156" spans="1:1">
      <c r="A156">
        <v>156000</v>
      </c>
    </row>
    <row r="157" spans="1:1">
      <c r="A157">
        <v>157000</v>
      </c>
    </row>
    <row r="158" spans="1:1">
      <c r="A158">
        <v>158000</v>
      </c>
    </row>
    <row r="159" spans="1:1">
      <c r="A159">
        <v>159000</v>
      </c>
    </row>
    <row r="160" spans="1:1">
      <c r="A160">
        <v>160000</v>
      </c>
    </row>
    <row r="161" spans="1:1">
      <c r="A161">
        <v>161000</v>
      </c>
    </row>
    <row r="162" spans="1:1">
      <c r="A162">
        <v>162000</v>
      </c>
    </row>
    <row r="163" spans="1:1">
      <c r="A163">
        <v>163000</v>
      </c>
    </row>
    <row r="164" spans="1:1">
      <c r="A164">
        <v>164000</v>
      </c>
    </row>
    <row r="165" spans="1:1">
      <c r="A165">
        <v>165000</v>
      </c>
    </row>
    <row r="166" spans="1:1">
      <c r="A166">
        <v>166000</v>
      </c>
    </row>
    <row r="167" spans="1:1">
      <c r="A167">
        <v>167000</v>
      </c>
    </row>
    <row r="168" spans="1:1">
      <c r="A168">
        <v>168000</v>
      </c>
    </row>
    <row r="169" spans="1:1">
      <c r="A169">
        <v>169000</v>
      </c>
    </row>
    <row r="170" spans="1:1">
      <c r="A170">
        <v>170000</v>
      </c>
    </row>
    <row r="171" spans="1:1">
      <c r="A171">
        <v>171000</v>
      </c>
    </row>
    <row r="172" spans="1:1">
      <c r="A172">
        <v>172000</v>
      </c>
    </row>
    <row r="173" spans="1:1">
      <c r="A173">
        <v>173000</v>
      </c>
    </row>
    <row r="174" spans="1:1">
      <c r="A174">
        <v>174000</v>
      </c>
    </row>
    <row r="175" spans="1:1">
      <c r="A175">
        <v>175000</v>
      </c>
    </row>
    <row r="176" spans="1:1">
      <c r="A176">
        <v>176000</v>
      </c>
    </row>
    <row r="177" spans="1:1">
      <c r="A177">
        <v>177000</v>
      </c>
    </row>
    <row r="178" spans="1:1">
      <c r="A178">
        <v>178000</v>
      </c>
    </row>
    <row r="179" spans="1:1">
      <c r="A179">
        <v>179000</v>
      </c>
    </row>
    <row r="180" spans="1:1">
      <c r="A180">
        <v>180000</v>
      </c>
    </row>
    <row r="181" spans="1:1">
      <c r="A181">
        <v>181000</v>
      </c>
    </row>
    <row r="182" spans="1:1">
      <c r="A182">
        <v>182000</v>
      </c>
    </row>
    <row r="183" spans="1:1">
      <c r="A183">
        <v>183000</v>
      </c>
    </row>
    <row r="184" spans="1:1">
      <c r="A184">
        <v>184000</v>
      </c>
    </row>
    <row r="185" spans="1:1">
      <c r="A185">
        <v>185000</v>
      </c>
    </row>
    <row r="186" spans="1:1">
      <c r="A186">
        <v>186000</v>
      </c>
    </row>
    <row r="187" spans="1:1">
      <c r="A187">
        <v>187000</v>
      </c>
    </row>
    <row r="188" spans="1:1">
      <c r="A188">
        <v>188000</v>
      </c>
    </row>
    <row r="189" spans="1:1">
      <c r="A189">
        <v>189000</v>
      </c>
    </row>
    <row r="190" spans="1:1">
      <c r="A190">
        <v>190000</v>
      </c>
    </row>
    <row r="191" spans="1:1">
      <c r="A191">
        <v>191000</v>
      </c>
    </row>
    <row r="192" spans="1:1">
      <c r="A192">
        <v>192000</v>
      </c>
    </row>
    <row r="193" spans="1:1">
      <c r="A193">
        <v>193000</v>
      </c>
    </row>
    <row r="194" spans="1:1">
      <c r="A194">
        <v>194000</v>
      </c>
    </row>
    <row r="195" spans="1:1">
      <c r="A195">
        <v>195000</v>
      </c>
    </row>
    <row r="196" spans="1:1">
      <c r="A196">
        <v>196000</v>
      </c>
    </row>
    <row r="197" spans="1:1">
      <c r="A197">
        <v>197000</v>
      </c>
    </row>
    <row r="198" spans="1:1">
      <c r="A198">
        <v>198000</v>
      </c>
    </row>
    <row r="199" spans="1:1">
      <c r="A199">
        <v>199000</v>
      </c>
    </row>
    <row r="200" spans="1:1">
      <c r="A200">
        <v>200000</v>
      </c>
    </row>
    <row r="201" spans="1:1">
      <c r="A201">
        <v>201000</v>
      </c>
    </row>
    <row r="202" spans="1:1">
      <c r="A202">
        <v>202000</v>
      </c>
    </row>
    <row r="203" spans="1:1">
      <c r="A203">
        <v>203000</v>
      </c>
    </row>
    <row r="204" spans="1:1">
      <c r="A204">
        <v>204000</v>
      </c>
    </row>
    <row r="205" spans="1:1">
      <c r="A205">
        <v>205000</v>
      </c>
    </row>
    <row r="206" spans="1:1">
      <c r="A206">
        <v>206000</v>
      </c>
    </row>
    <row r="207" spans="1:1">
      <c r="A207">
        <v>207000</v>
      </c>
    </row>
    <row r="208" spans="1:1">
      <c r="A208">
        <v>208000</v>
      </c>
    </row>
    <row r="209" spans="1:1">
      <c r="A209">
        <v>209000</v>
      </c>
    </row>
    <row r="210" spans="1:1">
      <c r="A210">
        <v>210000</v>
      </c>
    </row>
    <row r="211" spans="1:1">
      <c r="A211">
        <v>211000</v>
      </c>
    </row>
    <row r="212" spans="1:1">
      <c r="A212">
        <v>212000</v>
      </c>
    </row>
    <row r="213" spans="1:1">
      <c r="A213">
        <v>213000</v>
      </c>
    </row>
    <row r="214" spans="1:1">
      <c r="A214">
        <v>214000</v>
      </c>
    </row>
    <row r="215" spans="1:1">
      <c r="A215">
        <v>215000</v>
      </c>
    </row>
    <row r="216" spans="1:1">
      <c r="A216">
        <v>216000</v>
      </c>
    </row>
    <row r="217" spans="1:1">
      <c r="A217">
        <v>217000</v>
      </c>
    </row>
    <row r="218" spans="1:1">
      <c r="A218">
        <v>218000</v>
      </c>
    </row>
    <row r="219" spans="1:1">
      <c r="A219">
        <v>219000</v>
      </c>
    </row>
    <row r="220" spans="1:1">
      <c r="A220">
        <v>220000</v>
      </c>
    </row>
    <row r="221" spans="1:1">
      <c r="A221">
        <v>221000</v>
      </c>
    </row>
    <row r="222" spans="1:1">
      <c r="A222">
        <v>222000</v>
      </c>
    </row>
    <row r="223" spans="1:1">
      <c r="A223">
        <v>223000</v>
      </c>
    </row>
    <row r="224" spans="1:1">
      <c r="A224">
        <v>224000</v>
      </c>
    </row>
    <row r="225" spans="1:1">
      <c r="A225">
        <v>225000</v>
      </c>
    </row>
    <row r="226" spans="1:1">
      <c r="A226">
        <v>226000</v>
      </c>
    </row>
    <row r="227" spans="1:1">
      <c r="A227">
        <v>227000</v>
      </c>
    </row>
    <row r="228" spans="1:1">
      <c r="A228">
        <v>228000</v>
      </c>
    </row>
    <row r="229" spans="1:1">
      <c r="A229">
        <v>229000</v>
      </c>
    </row>
    <row r="230" spans="1:1">
      <c r="A230">
        <v>230000</v>
      </c>
    </row>
    <row r="231" spans="1:1">
      <c r="A231">
        <v>231000</v>
      </c>
    </row>
    <row r="232" spans="1:1">
      <c r="A232">
        <v>232000</v>
      </c>
    </row>
    <row r="233" spans="1:1">
      <c r="A233">
        <v>233000</v>
      </c>
    </row>
    <row r="234" spans="1:1">
      <c r="A234">
        <v>234000</v>
      </c>
    </row>
    <row r="235" spans="1:1">
      <c r="A235">
        <v>235000</v>
      </c>
    </row>
    <row r="236" spans="1:1">
      <c r="A236">
        <v>236000</v>
      </c>
    </row>
    <row r="237" spans="1:1">
      <c r="A237">
        <v>237000</v>
      </c>
    </row>
    <row r="238" spans="1:1">
      <c r="A238">
        <v>238000</v>
      </c>
    </row>
    <row r="239" spans="1:1">
      <c r="A239">
        <v>239000</v>
      </c>
    </row>
    <row r="240" spans="1:1">
      <c r="A240">
        <v>240000</v>
      </c>
    </row>
    <row r="241" spans="1:1">
      <c r="A241">
        <v>241000</v>
      </c>
    </row>
    <row r="242" spans="1:1">
      <c r="A242">
        <v>242000</v>
      </c>
    </row>
    <row r="243" spans="1:1">
      <c r="A243">
        <v>243000</v>
      </c>
    </row>
    <row r="244" spans="1:1">
      <c r="A244">
        <v>244000</v>
      </c>
    </row>
    <row r="245" spans="1:1">
      <c r="A245">
        <v>245000</v>
      </c>
    </row>
    <row r="246" spans="1:1">
      <c r="A246">
        <v>246000</v>
      </c>
    </row>
    <row r="247" spans="1:1">
      <c r="A247">
        <v>247000</v>
      </c>
    </row>
    <row r="248" spans="1:1">
      <c r="A248">
        <v>248000</v>
      </c>
    </row>
    <row r="249" spans="1:1">
      <c r="A249">
        <v>249000</v>
      </c>
    </row>
    <row r="250" spans="1:1">
      <c r="A250">
        <v>250000</v>
      </c>
    </row>
    <row r="251" spans="1:1">
      <c r="A251">
        <v>251000</v>
      </c>
    </row>
    <row r="252" spans="1:1">
      <c r="A252">
        <v>252000</v>
      </c>
    </row>
    <row r="253" spans="1:1">
      <c r="A253">
        <v>253000</v>
      </c>
    </row>
    <row r="254" spans="1:1">
      <c r="A254">
        <v>254000</v>
      </c>
    </row>
    <row r="255" spans="1:1">
      <c r="A255">
        <v>255000</v>
      </c>
    </row>
    <row r="256" spans="1:1">
      <c r="A256">
        <v>256000</v>
      </c>
    </row>
    <row r="257" spans="1:1">
      <c r="A257">
        <v>257000</v>
      </c>
    </row>
    <row r="258" spans="1:1">
      <c r="A258">
        <v>258000</v>
      </c>
    </row>
    <row r="259" spans="1:1">
      <c r="A259">
        <v>259000</v>
      </c>
    </row>
    <row r="260" spans="1:1">
      <c r="A260">
        <v>260000</v>
      </c>
    </row>
    <row r="261" spans="1:1">
      <c r="A261">
        <v>261000</v>
      </c>
    </row>
    <row r="262" spans="1:1">
      <c r="A262">
        <v>262000</v>
      </c>
    </row>
    <row r="263" spans="1:1">
      <c r="A263">
        <v>263000</v>
      </c>
    </row>
    <row r="264" spans="1:1">
      <c r="A264">
        <v>264000</v>
      </c>
    </row>
    <row r="265" spans="1:1">
      <c r="A265">
        <v>265000</v>
      </c>
    </row>
    <row r="266" spans="1:1">
      <c r="A266">
        <v>266000</v>
      </c>
    </row>
    <row r="267" spans="1:1">
      <c r="A267">
        <v>267000</v>
      </c>
    </row>
    <row r="268" spans="1:1">
      <c r="A268">
        <v>268000</v>
      </c>
    </row>
    <row r="269" spans="1:1">
      <c r="A269">
        <v>269000</v>
      </c>
    </row>
    <row r="270" spans="1:1">
      <c r="A270">
        <v>270000</v>
      </c>
    </row>
    <row r="271" spans="1:1">
      <c r="A271">
        <v>271000</v>
      </c>
    </row>
    <row r="272" spans="1:1">
      <c r="A272">
        <v>272000</v>
      </c>
    </row>
    <row r="273" spans="1:1">
      <c r="A273">
        <v>273000</v>
      </c>
    </row>
    <row r="274" spans="1:1">
      <c r="A274">
        <v>274000</v>
      </c>
    </row>
    <row r="275" spans="1:1">
      <c r="A275">
        <v>275000</v>
      </c>
    </row>
    <row r="276" spans="1:1">
      <c r="A276">
        <v>276000</v>
      </c>
    </row>
    <row r="277" spans="1:1">
      <c r="A277">
        <v>277000</v>
      </c>
    </row>
    <row r="278" spans="1:1">
      <c r="A278">
        <v>278000</v>
      </c>
    </row>
    <row r="279" spans="1:1">
      <c r="A279">
        <v>279000</v>
      </c>
    </row>
    <row r="280" spans="1:1">
      <c r="A280">
        <v>280000</v>
      </c>
    </row>
    <row r="281" spans="1:1">
      <c r="A281">
        <v>281000</v>
      </c>
    </row>
    <row r="282" spans="1:1">
      <c r="A282">
        <v>282000</v>
      </c>
    </row>
    <row r="283" spans="1:1">
      <c r="A283">
        <v>283000</v>
      </c>
    </row>
    <row r="284" spans="1:1">
      <c r="A284">
        <v>284000</v>
      </c>
    </row>
    <row r="285" spans="1:1">
      <c r="A285">
        <v>285000</v>
      </c>
    </row>
    <row r="286" spans="1:1">
      <c r="A286">
        <v>286000</v>
      </c>
    </row>
    <row r="287" spans="1:1">
      <c r="A287">
        <v>287000</v>
      </c>
    </row>
    <row r="288" spans="1:1">
      <c r="A288">
        <v>288000</v>
      </c>
    </row>
    <row r="289" spans="1:1">
      <c r="A289">
        <v>289000</v>
      </c>
    </row>
    <row r="290" spans="1:1">
      <c r="A290">
        <v>290000</v>
      </c>
    </row>
    <row r="291" spans="1:1">
      <c r="A291">
        <v>291000</v>
      </c>
    </row>
    <row r="292" spans="1:1">
      <c r="A292">
        <v>292000</v>
      </c>
    </row>
    <row r="293" spans="1:1">
      <c r="A293">
        <v>293000</v>
      </c>
    </row>
    <row r="294" spans="1:1">
      <c r="A294">
        <v>294000</v>
      </c>
    </row>
    <row r="295" spans="1:1">
      <c r="A295">
        <v>295000</v>
      </c>
    </row>
    <row r="296" spans="1:1">
      <c r="A296">
        <v>296000</v>
      </c>
    </row>
    <row r="297" spans="1:1">
      <c r="A297">
        <v>297000</v>
      </c>
    </row>
    <row r="298" spans="1:1">
      <c r="A298">
        <v>298000</v>
      </c>
    </row>
    <row r="299" spans="1:1">
      <c r="A299">
        <v>299000</v>
      </c>
    </row>
    <row r="300" spans="1:1">
      <c r="A300">
        <v>300000</v>
      </c>
    </row>
    <row r="301" spans="1:1">
      <c r="A301">
        <v>301000</v>
      </c>
    </row>
    <row r="302" spans="1:1">
      <c r="A302">
        <v>302000</v>
      </c>
    </row>
    <row r="303" spans="1:1">
      <c r="A303">
        <v>303000</v>
      </c>
    </row>
    <row r="304" spans="1:1">
      <c r="A304">
        <v>304000</v>
      </c>
    </row>
    <row r="305" spans="1:1">
      <c r="A305">
        <v>305000</v>
      </c>
    </row>
    <row r="306" spans="1:1">
      <c r="A306">
        <v>306000</v>
      </c>
    </row>
    <row r="307" spans="1:1">
      <c r="A307">
        <v>307000</v>
      </c>
    </row>
    <row r="308" spans="1:1">
      <c r="A308">
        <v>308000</v>
      </c>
    </row>
    <row r="309" spans="1:1">
      <c r="A309">
        <v>309000</v>
      </c>
    </row>
    <row r="310" spans="1:1">
      <c r="A310">
        <v>310000</v>
      </c>
    </row>
    <row r="311" spans="1:1">
      <c r="A311">
        <v>311000</v>
      </c>
    </row>
    <row r="312" spans="1:1">
      <c r="A312">
        <v>312000</v>
      </c>
    </row>
    <row r="313" spans="1:1">
      <c r="A313">
        <v>313000</v>
      </c>
    </row>
    <row r="314" spans="1:1">
      <c r="A314">
        <v>314000</v>
      </c>
    </row>
    <row r="315" spans="1:1">
      <c r="A315">
        <v>315000</v>
      </c>
    </row>
    <row r="316" spans="1:1">
      <c r="A316">
        <v>316000</v>
      </c>
    </row>
    <row r="317" spans="1:1">
      <c r="A317">
        <v>317000</v>
      </c>
    </row>
    <row r="318" spans="1:1">
      <c r="A318">
        <v>318000</v>
      </c>
    </row>
    <row r="319" spans="1:1">
      <c r="A319">
        <v>319000</v>
      </c>
    </row>
    <row r="320" spans="1:1">
      <c r="A320">
        <v>320000</v>
      </c>
    </row>
    <row r="321" spans="1:1">
      <c r="A321">
        <v>321000</v>
      </c>
    </row>
    <row r="322" spans="1:1">
      <c r="A322">
        <v>322000</v>
      </c>
    </row>
    <row r="323" spans="1:1">
      <c r="A323">
        <v>323000</v>
      </c>
    </row>
    <row r="324" spans="1:1">
      <c r="A324">
        <v>324000</v>
      </c>
    </row>
    <row r="325" spans="1:1">
      <c r="A325">
        <v>325000</v>
      </c>
    </row>
    <row r="326" spans="1:1">
      <c r="A326">
        <v>326000</v>
      </c>
    </row>
    <row r="327" spans="1:1">
      <c r="A327">
        <v>327000</v>
      </c>
    </row>
    <row r="328" spans="1:1">
      <c r="A328">
        <v>328000</v>
      </c>
    </row>
    <row r="329" spans="1:1">
      <c r="A329">
        <v>329000</v>
      </c>
    </row>
    <row r="330" spans="1:1">
      <c r="A330">
        <v>330000</v>
      </c>
    </row>
    <row r="331" spans="1:1">
      <c r="A331">
        <v>331000</v>
      </c>
    </row>
    <row r="332" spans="1:1">
      <c r="A332">
        <v>332000</v>
      </c>
    </row>
    <row r="333" spans="1:1">
      <c r="A333">
        <v>333000</v>
      </c>
    </row>
    <row r="334" spans="1:1">
      <c r="A334">
        <v>334000</v>
      </c>
    </row>
    <row r="335" spans="1:1">
      <c r="A335">
        <v>335000</v>
      </c>
    </row>
    <row r="336" spans="1:1">
      <c r="A336">
        <v>336000</v>
      </c>
    </row>
    <row r="337" spans="1:1">
      <c r="A337">
        <v>337000</v>
      </c>
    </row>
    <row r="338" spans="1:1">
      <c r="A338">
        <v>338000</v>
      </c>
    </row>
    <row r="339" spans="1:1">
      <c r="A339">
        <v>339000</v>
      </c>
    </row>
    <row r="340" spans="1:1">
      <c r="A340">
        <v>340000</v>
      </c>
    </row>
    <row r="341" spans="1:1">
      <c r="A341">
        <v>341000</v>
      </c>
    </row>
    <row r="342" spans="1:1">
      <c r="A342">
        <v>342000</v>
      </c>
    </row>
    <row r="343" spans="1:1">
      <c r="A343">
        <v>343000</v>
      </c>
    </row>
    <row r="344" spans="1:1">
      <c r="A344">
        <v>344000</v>
      </c>
    </row>
    <row r="345" spans="1:1">
      <c r="A345">
        <v>345000</v>
      </c>
    </row>
    <row r="346" spans="1:1">
      <c r="A346">
        <v>346000</v>
      </c>
    </row>
    <row r="347" spans="1:1">
      <c r="A347">
        <v>347000</v>
      </c>
    </row>
    <row r="348" spans="1:1">
      <c r="A348">
        <v>348000</v>
      </c>
    </row>
    <row r="349" spans="1:1">
      <c r="A349">
        <v>349000</v>
      </c>
    </row>
    <row r="350" spans="1:1">
      <c r="A350">
        <v>350000</v>
      </c>
    </row>
    <row r="351" spans="1:1">
      <c r="A351">
        <v>351000</v>
      </c>
    </row>
    <row r="352" spans="1:1">
      <c r="A352">
        <v>352000</v>
      </c>
    </row>
    <row r="353" spans="1:1">
      <c r="A353">
        <v>353000</v>
      </c>
    </row>
    <row r="354" spans="1:1">
      <c r="A354">
        <v>354000</v>
      </c>
    </row>
    <row r="355" spans="1:1">
      <c r="A355">
        <v>355000</v>
      </c>
    </row>
    <row r="356" spans="1:1">
      <c r="A356">
        <v>356000</v>
      </c>
    </row>
    <row r="357" spans="1:1">
      <c r="A357">
        <v>357000</v>
      </c>
    </row>
    <row r="358" spans="1:1">
      <c r="A358">
        <v>358000</v>
      </c>
    </row>
    <row r="359" spans="1:1">
      <c r="A359">
        <v>359000</v>
      </c>
    </row>
    <row r="360" spans="1:1">
      <c r="A360">
        <v>360000</v>
      </c>
    </row>
    <row r="361" spans="1:1">
      <c r="A361">
        <v>361000</v>
      </c>
    </row>
    <row r="362" spans="1:1">
      <c r="A362">
        <v>362000</v>
      </c>
    </row>
    <row r="363" spans="1:1">
      <c r="A363">
        <v>363000</v>
      </c>
    </row>
    <row r="364" spans="1:1">
      <c r="A364">
        <v>364000</v>
      </c>
    </row>
    <row r="365" spans="1:1">
      <c r="A365">
        <v>365000</v>
      </c>
    </row>
    <row r="366" spans="1:1">
      <c r="A366">
        <v>366000</v>
      </c>
    </row>
    <row r="367" spans="1:1">
      <c r="A367">
        <v>367000</v>
      </c>
    </row>
    <row r="368" spans="1:1">
      <c r="A368">
        <v>368000</v>
      </c>
    </row>
    <row r="369" spans="1:1">
      <c r="A369">
        <v>369000</v>
      </c>
    </row>
    <row r="370" spans="1:1">
      <c r="A370">
        <v>370000</v>
      </c>
    </row>
    <row r="371" spans="1:1">
      <c r="A371">
        <v>371000</v>
      </c>
    </row>
    <row r="372" spans="1:1">
      <c r="A372">
        <v>372000</v>
      </c>
    </row>
    <row r="373" spans="1:1">
      <c r="A373">
        <v>373000</v>
      </c>
    </row>
    <row r="374" spans="1:1">
      <c r="A374">
        <v>374000</v>
      </c>
    </row>
    <row r="375" spans="1:1">
      <c r="A375">
        <v>375000</v>
      </c>
    </row>
    <row r="376" spans="1:1">
      <c r="A376">
        <v>376000</v>
      </c>
    </row>
    <row r="377" spans="1:1">
      <c r="A377">
        <v>377000</v>
      </c>
    </row>
    <row r="378" spans="1:1">
      <c r="A378">
        <v>378000</v>
      </c>
    </row>
    <row r="379" spans="1:1">
      <c r="A379">
        <v>379000</v>
      </c>
    </row>
    <row r="380" spans="1:1">
      <c r="A380">
        <v>380000</v>
      </c>
    </row>
    <row r="381" spans="1:1">
      <c r="A381">
        <v>381000</v>
      </c>
    </row>
    <row r="382" spans="1:1">
      <c r="A382">
        <v>382000</v>
      </c>
    </row>
    <row r="383" spans="1:1">
      <c r="A383">
        <v>383000</v>
      </c>
    </row>
    <row r="384" spans="1:1">
      <c r="A384">
        <v>384000</v>
      </c>
    </row>
    <row r="385" spans="1:1">
      <c r="A385">
        <v>385000</v>
      </c>
    </row>
    <row r="386" spans="1:1">
      <c r="A386">
        <v>386000</v>
      </c>
    </row>
    <row r="387" spans="1:1">
      <c r="A387">
        <v>387000</v>
      </c>
    </row>
    <row r="388" spans="1:1">
      <c r="A388">
        <v>388000</v>
      </c>
    </row>
    <row r="389" spans="1:1">
      <c r="A389">
        <v>389000</v>
      </c>
    </row>
    <row r="390" spans="1:1">
      <c r="A390">
        <v>390000</v>
      </c>
    </row>
    <row r="391" spans="1:1">
      <c r="A391">
        <v>391000</v>
      </c>
    </row>
    <row r="392" spans="1:1">
      <c r="A392">
        <v>392000</v>
      </c>
    </row>
    <row r="393" spans="1:1">
      <c r="A393">
        <v>393000</v>
      </c>
    </row>
    <row r="394" spans="1:1">
      <c r="A394">
        <v>394000</v>
      </c>
    </row>
    <row r="395" spans="1:1">
      <c r="A395">
        <v>395000</v>
      </c>
    </row>
    <row r="396" spans="1:1">
      <c r="A396">
        <v>396000</v>
      </c>
    </row>
    <row r="397" spans="1:1">
      <c r="A397">
        <v>397000</v>
      </c>
    </row>
    <row r="398" spans="1:1">
      <c r="A398">
        <v>398000</v>
      </c>
    </row>
    <row r="399" spans="1:1">
      <c r="A399">
        <v>399000</v>
      </c>
    </row>
    <row r="400" spans="1:1">
      <c r="A400">
        <v>400000</v>
      </c>
    </row>
    <row r="401" spans="1:1">
      <c r="A401">
        <v>401000</v>
      </c>
    </row>
    <row r="402" spans="1:1">
      <c r="A402">
        <v>402000</v>
      </c>
    </row>
    <row r="403" spans="1:1">
      <c r="A403">
        <v>403000</v>
      </c>
    </row>
    <row r="404" spans="1:1">
      <c r="A404">
        <v>404000</v>
      </c>
    </row>
    <row r="405" spans="1:1">
      <c r="A405">
        <v>405000</v>
      </c>
    </row>
    <row r="406" spans="1:1">
      <c r="A406">
        <v>406000</v>
      </c>
    </row>
    <row r="407" spans="1:1">
      <c r="A407">
        <v>407000</v>
      </c>
    </row>
    <row r="408" spans="1:1">
      <c r="A408">
        <v>408000</v>
      </c>
    </row>
    <row r="409" spans="1:1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3</vt:lpstr>
      <vt:lpstr>Sheet1 (3)</vt:lpstr>
      <vt:lpstr>Sheet1 (2)</vt:lpstr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'3'!Print_Area</vt:lpstr>
      <vt:lpstr>Sheet1!Print_Area</vt:lpstr>
      <vt:lpstr>'Sheet1 (2)'!Print_Area</vt:lpstr>
      <vt:lpstr>'Sheet1 (3)'!Print_Area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2021-05-30T16:53:40Z</dcterms:modified>
</cp:coreProperties>
</file>