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13_ncr:1_{35E9AE53-F02A-4009-A879-D3A8C709F7AC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Sheet1!$A$1:$R$55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H33" i="1" l="1"/>
  <c r="H42" i="1" l="1"/>
  <c r="Q42" i="1"/>
  <c r="Q41" i="1"/>
  <c r="Q28" i="1"/>
  <c r="Q27" i="1"/>
  <c r="Q33" i="1" l="1"/>
  <c r="M29" i="1" l="1"/>
  <c r="M43" i="1"/>
  <c r="D43" i="1"/>
  <c r="D29" i="1"/>
  <c r="Q19" i="1" l="1"/>
  <c r="H28" i="1"/>
  <c r="H27" i="1"/>
  <c r="P3" i="1" l="1"/>
  <c r="H19" i="1" l="1"/>
  <c r="I3" i="2"/>
  <c r="I4" i="2" l="1"/>
  <c r="H43" i="1" l="1"/>
  <c r="Q29" i="1"/>
  <c r="H29" i="1"/>
  <c r="A52" i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<sst xmlns="http://schemas.openxmlformats.org/spreadsheetml/2006/main" count="129" uniqueCount="70">
  <si>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</si>
  <si>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</si>
  <si>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</si>
  <si>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</si>
  <si>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</si>
  <si>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</si>
  <si>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</si>
  <si>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</si>
  <si>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</si>
  <si>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</si>
  <si>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</si>
  <si>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</si>
  <si>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</si>
  <si>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</si>
  <si>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</si>
  <si>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</si>
  <si>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</si>
  <si>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</si>
  <si>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</si>
  <si>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</si>
  <si>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</si>
  <si>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</si>
  <si>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</si>
  <si>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</si>
  <si>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</si>
  <si>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</si>
  <si>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</si>
  <si>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</si>
  <si>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</si>
  <si>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</si>
  <si>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</si>
  <si>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</si>
  <si>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</si>
  <si>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</si>
  <si>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</si>
  <si>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</si>
  <si>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</si>
  <si>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</si>
  <si>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</si>
  <si>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</si>
  <si>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</si>
  <si>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</si>
  <si>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</si>
  <si>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</si>
  <si>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</si>
  <si>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</si>
  <si>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</si>
  <si>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</si>
  <si>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</si>
  <si>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</si>
  <si>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</si>
  <si>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</si>
  <si>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</si>
  <si>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</si>
  <si>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</si>
  <si>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</si>
  <si>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</si>
  <si>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</si>
  <si>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</si>
  <si>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 xml:space="preserve"> </t>
  </si>
  <si>
    <t>سالى: 2020</t>
  </si>
  <si>
    <t>بەشی  :زانستي زينكة و تةندروستي</t>
  </si>
  <si>
    <t>د.محمد عزيز عثمان</t>
  </si>
  <si>
    <t>رعد محمد عبدالله</t>
  </si>
  <si>
    <t>سةروک بةش</t>
  </si>
  <si>
    <t>waste management stage 3</t>
  </si>
  <si>
    <t xml:space="preserve">waste mangement A </t>
  </si>
  <si>
    <t xml:space="preserve">waste mangement B </t>
  </si>
  <si>
    <t>population ecology A</t>
  </si>
  <si>
    <t>population ecology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</si>
</sst>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F-Botani Kurdi"/>
      <charset val="17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14" fontId="6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14" fontId="6" fillId="3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5" xfId="0" applyNumberFormat="1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14" fontId="6" fillId="4" borderId="42" xfId="0" applyNumberFormat="1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14" fontId="6" fillId="4" borderId="4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14" fontId="6" fillId="3" borderId="41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4" fontId="6" fillId="4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4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/>
    <xf numFmtId="0" fontId="0" fillId="0" borderId="27" xfId="0" applyBorder="1" applyAlignment="1"/>
    <xf numFmtId="0" fontId="0" fillId="0" borderId="11" xfId="0" applyBorder="1" applyAlignment="1"/>
    <xf numFmtId="0" fontId="7" fillId="0" borderId="3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4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485775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4"/>
  <sheetViews>
    <sheetView rightToLeft="1" tabSelected="1" view="pageBreakPreview" topLeftCell="A16" zoomScaleNormal="100" zoomScaleSheetLayoutView="100" zoomScalePageLayoutView="90" workbookViewId="0">
      <selection activeCell="Q39" sqref="Q39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08" t="s">
        <v>0</v>
      </c>
      <c r="B1" s="108"/>
      <c r="C1" s="108"/>
      <c r="D1" s="108"/>
      <c r="E1" s="108"/>
      <c r="F1" s="108"/>
      <c r="G1" s="12"/>
      <c r="H1" s="12"/>
      <c r="I1" s="12"/>
      <c r="J1" s="12"/>
      <c r="K1" s="13"/>
      <c r="L1" s="12"/>
      <c r="M1" s="120" t="s">
        <v>2</v>
      </c>
      <c r="N1" s="120"/>
      <c r="O1" s="120"/>
      <c r="P1" s="120"/>
      <c r="Q1" s="120"/>
    </row>
    <row r="2" spans="1:35" ht="14.25" customHeight="1" x14ac:dyDescent="0.25">
      <c r="A2" s="108" t="s">
        <v>1</v>
      </c>
      <c r="B2" s="108"/>
      <c r="C2" s="108"/>
      <c r="D2" s="108"/>
      <c r="E2" s="108"/>
      <c r="F2" s="108"/>
      <c r="G2" s="12"/>
      <c r="H2" s="12"/>
      <c r="I2" s="12"/>
      <c r="J2" s="12"/>
      <c r="K2" s="13"/>
      <c r="L2" s="14"/>
      <c r="M2" s="103" t="s">
        <v>60</v>
      </c>
      <c r="N2" s="103"/>
      <c r="O2" s="102" t="s">
        <v>21</v>
      </c>
      <c r="P2" s="102"/>
      <c r="Q2" s="14">
        <v>4</v>
      </c>
    </row>
    <row r="3" spans="1:35" ht="14.25" customHeight="1" x14ac:dyDescent="0.35">
      <c r="A3" s="108" t="s">
        <v>61</v>
      </c>
      <c r="B3" s="108"/>
      <c r="C3" s="108"/>
      <c r="D3" s="108"/>
      <c r="E3" s="108"/>
      <c r="F3" s="108"/>
      <c r="G3" s="12"/>
      <c r="H3" s="12"/>
      <c r="I3" s="12"/>
      <c r="J3" s="12"/>
      <c r="K3" s="13"/>
      <c r="L3" s="14"/>
      <c r="M3" s="108" t="s">
        <v>3</v>
      </c>
      <c r="N3" s="108"/>
      <c r="O3" s="108"/>
      <c r="P3" s="16">
        <f>IF(C5=Sheet2!A2,12,IF(C5=Sheet2!A3,10,IF(C5=Sheet2!A4,8,IF(C5=Sheet2!A1,14,6))))</f>
        <v>10</v>
      </c>
      <c r="Q3" s="117" t="s">
        <v>59</v>
      </c>
      <c r="R3" s="117"/>
    </row>
    <row r="4" spans="1:35" ht="14.25" customHeight="1" x14ac:dyDescent="0.25">
      <c r="A4" s="118" t="s">
        <v>37</v>
      </c>
      <c r="B4" s="118"/>
      <c r="C4" s="103" t="s">
        <v>62</v>
      </c>
      <c r="D4" s="103"/>
      <c r="E4" s="103"/>
      <c r="F4" s="103"/>
      <c r="G4" s="12"/>
      <c r="H4" s="12"/>
      <c r="I4" s="12"/>
      <c r="J4" s="12"/>
      <c r="K4" s="13"/>
      <c r="L4" s="14"/>
      <c r="M4" s="108" t="s">
        <v>4</v>
      </c>
      <c r="N4" s="108"/>
      <c r="O4" s="108"/>
      <c r="P4" s="17">
        <v>4</v>
      </c>
      <c r="Q4" s="112" t="s">
        <v>64</v>
      </c>
      <c r="R4" s="113"/>
    </row>
    <row r="5" spans="1:35" ht="16.5" customHeight="1" thickBot="1" x14ac:dyDescent="0.3">
      <c r="A5" s="87" t="s">
        <v>38</v>
      </c>
      <c r="B5" s="87"/>
      <c r="C5" s="88" t="s">
        <v>34</v>
      </c>
      <c r="D5" s="88"/>
      <c r="E5" s="88"/>
      <c r="F5" s="88"/>
      <c r="G5" s="12"/>
      <c r="H5" s="12"/>
      <c r="I5" s="12"/>
      <c r="J5" s="12"/>
      <c r="K5" s="13"/>
      <c r="L5" s="14"/>
      <c r="M5" s="108" t="s">
        <v>5</v>
      </c>
      <c r="N5" s="108"/>
      <c r="O5" s="108"/>
      <c r="P5" s="18">
        <v>6</v>
      </c>
      <c r="Q5" s="15"/>
      <c r="S5" s="124"/>
      <c r="T5" s="124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</row>
    <row r="6" spans="1:35" ht="17.25" thickTop="1" thickBot="1" x14ac:dyDescent="0.3">
      <c r="A6" s="33"/>
      <c r="B6" s="122" t="s">
        <v>22</v>
      </c>
      <c r="C6" s="123"/>
      <c r="D6" s="122" t="s">
        <v>23</v>
      </c>
      <c r="E6" s="123"/>
      <c r="F6" s="122" t="s">
        <v>24</v>
      </c>
      <c r="G6" s="123"/>
      <c r="H6" s="122" t="s">
        <v>25</v>
      </c>
      <c r="I6" s="123"/>
      <c r="J6" s="122" t="s">
        <v>26</v>
      </c>
      <c r="K6" s="123"/>
      <c r="L6" s="122" t="s">
        <v>27</v>
      </c>
      <c r="M6" s="123"/>
      <c r="N6" s="122" t="s">
        <v>28</v>
      </c>
      <c r="O6" s="123"/>
      <c r="P6" s="122" t="s">
        <v>29</v>
      </c>
      <c r="Q6" s="123"/>
      <c r="R6" s="50" t="s">
        <v>58</v>
      </c>
      <c r="S6" s="121"/>
      <c r="T6" s="121"/>
      <c r="U6" s="121"/>
      <c r="V6" s="121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</row>
    <row r="7" spans="1:35" ht="17.25" thickTop="1" thickBot="1" x14ac:dyDescent="0.3">
      <c r="A7" s="32" t="s">
        <v>54</v>
      </c>
      <c r="B7" s="106"/>
      <c r="C7" s="105"/>
      <c r="D7" s="107"/>
      <c r="E7" s="105"/>
      <c r="F7" s="38"/>
      <c r="G7" s="39"/>
      <c r="H7" s="38"/>
      <c r="I7" s="39"/>
      <c r="J7" s="38"/>
      <c r="K7" s="39"/>
      <c r="L7" s="38"/>
      <c r="M7" s="39"/>
      <c r="N7" s="38"/>
      <c r="O7" s="39"/>
      <c r="P7" s="104"/>
      <c r="Q7" s="105"/>
      <c r="R7" s="51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7.25" customHeight="1" thickTop="1" thickBot="1" x14ac:dyDescent="0.3">
      <c r="A8" s="32" t="s">
        <v>6</v>
      </c>
      <c r="B8" s="136"/>
      <c r="C8" s="126"/>
      <c r="D8" s="126"/>
      <c r="E8" s="127"/>
      <c r="F8" s="125" t="s">
        <v>66</v>
      </c>
      <c r="G8" s="126"/>
      <c r="H8" s="126"/>
      <c r="I8" s="127"/>
      <c r="J8" s="125" t="s">
        <v>67</v>
      </c>
      <c r="K8" s="126"/>
      <c r="L8" s="126"/>
      <c r="M8" s="127"/>
      <c r="N8" s="54"/>
      <c r="O8" s="54"/>
      <c r="P8" s="54"/>
      <c r="Q8" s="54"/>
      <c r="R8" s="54"/>
      <c r="S8" s="121"/>
      <c r="T8" s="121"/>
      <c r="U8" s="121"/>
      <c r="V8" s="121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</row>
    <row r="9" spans="1:35" ht="16.5" thickTop="1" x14ac:dyDescent="0.25">
      <c r="A9" s="19" t="s">
        <v>7</v>
      </c>
      <c r="B9" s="106" t="s">
        <v>59</v>
      </c>
      <c r="C9" s="107"/>
      <c r="D9" s="107"/>
      <c r="E9" s="105"/>
      <c r="F9" s="104" t="s">
        <v>69</v>
      </c>
      <c r="G9" s="141"/>
      <c r="H9" s="141"/>
      <c r="I9" s="142"/>
      <c r="J9" s="104" t="s">
        <v>68</v>
      </c>
      <c r="K9" s="141"/>
      <c r="L9" s="141"/>
      <c r="M9" s="142"/>
      <c r="N9" s="52"/>
      <c r="O9" s="53"/>
      <c r="P9" s="104"/>
      <c r="Q9" s="105"/>
      <c r="R9" s="51"/>
      <c r="S9" s="121"/>
      <c r="T9" s="121"/>
      <c r="U9" s="121"/>
      <c r="V9" s="121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</row>
    <row r="10" spans="1:35" x14ac:dyDescent="0.25">
      <c r="A10" s="55" t="s">
        <v>8</v>
      </c>
      <c r="B10" s="151"/>
      <c r="C10" s="152"/>
      <c r="D10" s="152"/>
      <c r="E10" s="152"/>
      <c r="F10" s="152"/>
      <c r="G10" s="153"/>
      <c r="H10" s="110"/>
      <c r="I10" s="110"/>
      <c r="J10" s="110"/>
      <c r="K10" s="111"/>
      <c r="L10" s="114"/>
      <c r="M10" s="110"/>
      <c r="N10" s="115"/>
      <c r="O10" s="116"/>
      <c r="P10" s="109"/>
      <c r="Q10" s="109"/>
      <c r="R10" s="49"/>
      <c r="S10" s="121"/>
      <c r="T10" s="121"/>
      <c r="U10" s="121"/>
      <c r="V10" s="121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</row>
    <row r="11" spans="1:35" x14ac:dyDescent="0.25">
      <c r="A11" s="55" t="s">
        <v>9</v>
      </c>
      <c r="B11" s="131"/>
      <c r="C11" s="131"/>
      <c r="D11" s="131"/>
      <c r="E11" s="131"/>
      <c r="F11" s="132"/>
      <c r="G11" s="132"/>
      <c r="H11" s="133"/>
      <c r="I11" s="134"/>
      <c r="J11" s="134"/>
      <c r="K11" s="135"/>
      <c r="L11" s="109"/>
      <c r="M11" s="109"/>
      <c r="N11" s="109"/>
      <c r="O11" s="109"/>
      <c r="P11" s="109"/>
      <c r="Q11" s="109"/>
      <c r="R11" s="49"/>
    </row>
    <row r="12" spans="1:35" ht="16.5" customHeight="1" thickBot="1" x14ac:dyDescent="0.3">
      <c r="A12" s="20" t="s">
        <v>10</v>
      </c>
      <c r="B12" s="137" t="s">
        <v>65</v>
      </c>
      <c r="C12" s="138"/>
      <c r="D12" s="138"/>
      <c r="E12" s="138"/>
      <c r="F12" s="139"/>
      <c r="G12" s="140"/>
      <c r="H12" s="128" t="s">
        <v>59</v>
      </c>
      <c r="I12" s="129"/>
      <c r="J12" s="129"/>
      <c r="K12" s="129"/>
      <c r="L12" s="129"/>
      <c r="M12" s="95"/>
      <c r="N12" s="94" t="s">
        <v>59</v>
      </c>
      <c r="O12" s="129"/>
      <c r="P12" s="129"/>
      <c r="Q12" s="129"/>
      <c r="R12" s="130"/>
    </row>
    <row r="13" spans="1:35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 x14ac:dyDescent="0.25">
      <c r="A14" s="143" t="s">
        <v>49</v>
      </c>
      <c r="B14" s="144"/>
      <c r="C14" s="145"/>
      <c r="D14" s="149" t="s">
        <v>50</v>
      </c>
      <c r="E14" s="150"/>
      <c r="F14" s="149" t="s">
        <v>63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4"/>
    </row>
    <row r="15" spans="1:35" ht="16.5" thickBot="1" x14ac:dyDescent="0.3">
      <c r="A15" s="146"/>
      <c r="B15" s="147"/>
      <c r="C15" s="148"/>
      <c r="D15" s="94" t="s">
        <v>51</v>
      </c>
      <c r="E15" s="95"/>
      <c r="F15" s="94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30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98" t="s">
        <v>11</v>
      </c>
      <c r="B17" s="99"/>
      <c r="C17" s="100"/>
      <c r="D17" s="100"/>
      <c r="E17" s="100"/>
      <c r="F17" s="100"/>
      <c r="G17" s="100"/>
      <c r="H17" s="101"/>
      <c r="I17" s="21"/>
      <c r="J17" s="98" t="s">
        <v>12</v>
      </c>
      <c r="K17" s="99"/>
      <c r="L17" s="100"/>
      <c r="M17" s="100"/>
      <c r="N17" s="100"/>
      <c r="O17" s="100"/>
      <c r="P17" s="100"/>
      <c r="Q17" s="101"/>
    </row>
    <row r="18" spans="1:24" s="46" customFormat="1" ht="39" thickTop="1" x14ac:dyDescent="0.2">
      <c r="A18" s="47" t="s">
        <v>13</v>
      </c>
      <c r="B18" s="96" t="s">
        <v>14</v>
      </c>
      <c r="C18" s="97"/>
      <c r="D18" s="73" t="s">
        <v>40</v>
      </c>
      <c r="E18" s="72"/>
      <c r="F18" s="71" t="s">
        <v>41</v>
      </c>
      <c r="G18" s="72"/>
      <c r="H18" s="44" t="s">
        <v>52</v>
      </c>
      <c r="I18" s="21"/>
      <c r="J18" s="47" t="s">
        <v>13</v>
      </c>
      <c r="K18" s="96" t="s">
        <v>14</v>
      </c>
      <c r="L18" s="97"/>
      <c r="M18" s="73" t="s">
        <v>40</v>
      </c>
      <c r="N18" s="72"/>
      <c r="O18" s="71" t="s">
        <v>41</v>
      </c>
      <c r="P18" s="72"/>
      <c r="Q18" s="44" t="s">
        <v>52</v>
      </c>
      <c r="W18" s="48"/>
      <c r="X18" s="48"/>
    </row>
    <row r="19" spans="1:24" x14ac:dyDescent="0.25">
      <c r="A19" s="22" t="s">
        <v>53</v>
      </c>
      <c r="B19" s="85">
        <v>43923</v>
      </c>
      <c r="C19" s="86"/>
      <c r="D19" s="64"/>
      <c r="E19" s="65"/>
      <c r="F19" s="66"/>
      <c r="G19" s="65"/>
      <c r="H19" s="40" t="str">
        <f>IF(D19=Sheet2!B10,"",IF((D19+F19)&lt;&gt;0,(D19+F19), ""))</f>
        <v/>
      </c>
      <c r="I19" s="21"/>
      <c r="J19" s="22" t="s">
        <v>53</v>
      </c>
      <c r="K19" s="85">
        <f>B24+2</f>
        <v>43930</v>
      </c>
      <c r="L19" s="86"/>
      <c r="M19" s="64"/>
      <c r="N19" s="65"/>
      <c r="O19" s="66"/>
      <c r="P19" s="65"/>
      <c r="Q19" s="40" t="str">
        <f>IF(M19=Sheet2!B10,"",IF((M19+O19)&lt;&gt;0,(M19+O19), ""))</f>
        <v/>
      </c>
      <c r="X19" s="35"/>
    </row>
    <row r="20" spans="1:24" ht="14.25" customHeight="1" x14ac:dyDescent="0.25">
      <c r="A20" s="22" t="s">
        <v>6</v>
      </c>
      <c r="B20" s="85">
        <v>43924</v>
      </c>
      <c r="C20" s="86"/>
      <c r="D20" s="59"/>
      <c r="E20" s="60"/>
      <c r="F20" s="61">
        <v>4</v>
      </c>
      <c r="G20" s="60"/>
      <c r="H20" s="40">
        <v>4</v>
      </c>
      <c r="I20" s="21"/>
      <c r="J20" s="22" t="s">
        <v>6</v>
      </c>
      <c r="K20" s="85">
        <f>K19+1</f>
        <v>43931</v>
      </c>
      <c r="L20" s="86"/>
      <c r="M20" s="59"/>
      <c r="N20" s="60"/>
      <c r="O20" s="61">
        <v>4</v>
      </c>
      <c r="P20" s="60"/>
      <c r="Q20" s="40">
        <v>4</v>
      </c>
    </row>
    <row r="21" spans="1:24" ht="14.25" customHeight="1" x14ac:dyDescent="0.25">
      <c r="A21" s="22" t="s">
        <v>7</v>
      </c>
      <c r="B21" s="85">
        <v>43925</v>
      </c>
      <c r="C21" s="86"/>
      <c r="D21" s="59"/>
      <c r="E21" s="60"/>
      <c r="F21" s="61">
        <v>4</v>
      </c>
      <c r="G21" s="60"/>
      <c r="H21" s="40">
        <v>4</v>
      </c>
      <c r="I21" s="21"/>
      <c r="J21" s="22" t="s">
        <v>7</v>
      </c>
      <c r="K21" s="85">
        <f>K20+1</f>
        <v>43932</v>
      </c>
      <c r="L21" s="86"/>
      <c r="M21" s="59"/>
      <c r="N21" s="60"/>
      <c r="O21" s="61">
        <v>4</v>
      </c>
      <c r="P21" s="60"/>
      <c r="Q21" s="40">
        <v>4</v>
      </c>
    </row>
    <row r="22" spans="1:24" ht="14.25" customHeight="1" x14ac:dyDescent="0.25">
      <c r="A22" s="22" t="s">
        <v>8</v>
      </c>
      <c r="B22" s="85">
        <v>43926</v>
      </c>
      <c r="C22" s="86"/>
      <c r="D22" s="59"/>
      <c r="E22" s="60"/>
      <c r="F22" s="61"/>
      <c r="G22" s="60"/>
      <c r="H22" s="40"/>
      <c r="I22" s="21"/>
      <c r="J22" s="22" t="s">
        <v>8</v>
      </c>
      <c r="K22" s="85">
        <f t="shared" ref="K22:K24" si="0">K21+1</f>
        <v>43933</v>
      </c>
      <c r="L22" s="86"/>
      <c r="M22" s="59"/>
      <c r="N22" s="60"/>
      <c r="O22" s="61"/>
      <c r="P22" s="60"/>
      <c r="Q22" s="40"/>
    </row>
    <row r="23" spans="1:24" ht="14.25" customHeight="1" x14ac:dyDescent="0.25">
      <c r="A23" s="22" t="s">
        <v>9</v>
      </c>
      <c r="B23" s="85">
        <v>43927</v>
      </c>
      <c r="C23" s="86"/>
      <c r="D23" s="59"/>
      <c r="E23" s="60"/>
      <c r="F23" s="61"/>
      <c r="G23" s="60"/>
      <c r="H23" s="40"/>
      <c r="I23" s="21"/>
      <c r="J23" s="22" t="s">
        <v>9</v>
      </c>
      <c r="K23" s="85">
        <f t="shared" si="0"/>
        <v>43934</v>
      </c>
      <c r="L23" s="86"/>
      <c r="M23" s="59"/>
      <c r="N23" s="60"/>
      <c r="O23" s="61"/>
      <c r="P23" s="60"/>
      <c r="Q23" s="40"/>
    </row>
    <row r="24" spans="1:24" ht="14.25" customHeight="1" x14ac:dyDescent="0.25">
      <c r="A24" s="22" t="s">
        <v>10</v>
      </c>
      <c r="B24" s="85">
        <v>43928</v>
      </c>
      <c r="C24" s="86"/>
      <c r="D24" s="59">
        <v>2</v>
      </c>
      <c r="E24" s="60"/>
      <c r="F24" s="59"/>
      <c r="G24" s="60"/>
      <c r="H24" s="40">
        <v>2</v>
      </c>
      <c r="I24" s="21"/>
      <c r="J24" s="22" t="s">
        <v>10</v>
      </c>
      <c r="K24" s="85">
        <f t="shared" si="0"/>
        <v>43935</v>
      </c>
      <c r="L24" s="86"/>
      <c r="M24" s="59">
        <v>2</v>
      </c>
      <c r="N24" s="60"/>
      <c r="O24" s="59"/>
      <c r="P24" s="60"/>
      <c r="Q24" s="40">
        <v>2</v>
      </c>
    </row>
    <row r="25" spans="1:24" ht="23.25" customHeight="1" x14ac:dyDescent="0.25">
      <c r="A25" s="23" t="s">
        <v>18</v>
      </c>
      <c r="B25" s="85"/>
      <c r="C25" s="86"/>
      <c r="D25" s="59">
        <v>3</v>
      </c>
      <c r="E25" s="60"/>
      <c r="F25" s="62"/>
      <c r="G25" s="63"/>
      <c r="H25" s="40">
        <v>3</v>
      </c>
      <c r="I25" s="21"/>
      <c r="J25" s="23" t="s">
        <v>18</v>
      </c>
      <c r="K25" s="85"/>
      <c r="L25" s="86"/>
      <c r="M25" s="59">
        <v>3</v>
      </c>
      <c r="N25" s="60"/>
      <c r="O25" s="62"/>
      <c r="P25" s="63"/>
      <c r="Q25" s="40">
        <v>3</v>
      </c>
    </row>
    <row r="26" spans="1:24" x14ac:dyDescent="0.25">
      <c r="A26" s="42" t="s">
        <v>56</v>
      </c>
      <c r="B26" s="85"/>
      <c r="C26" s="86"/>
      <c r="D26" s="59">
        <v>2</v>
      </c>
      <c r="E26" s="60"/>
      <c r="F26" s="59"/>
      <c r="G26" s="60"/>
      <c r="H26" s="40">
        <v>4</v>
      </c>
      <c r="I26" s="21"/>
      <c r="J26" s="42" t="s">
        <v>56</v>
      </c>
      <c r="K26" s="85"/>
      <c r="L26" s="86"/>
      <c r="M26" s="59">
        <v>2</v>
      </c>
      <c r="N26" s="60"/>
      <c r="O26" s="59"/>
      <c r="P26" s="60"/>
      <c r="Q26" s="40">
        <v>4</v>
      </c>
    </row>
    <row r="27" spans="1:24" x14ac:dyDescent="0.25">
      <c r="A27" s="42" t="s">
        <v>57</v>
      </c>
      <c r="B27" s="85"/>
      <c r="C27" s="86"/>
      <c r="D27" s="59"/>
      <c r="E27" s="60"/>
      <c r="F27" s="61"/>
      <c r="G27" s="60"/>
      <c r="H27" s="40" t="str">
        <f>IF(D27=Sheet2!B10,"",IF((D27+F27)&lt;&gt;0,(D27+F27), ""))</f>
        <v/>
      </c>
      <c r="I27" s="21"/>
      <c r="J27" s="42" t="s">
        <v>57</v>
      </c>
      <c r="K27" s="85"/>
      <c r="L27" s="86"/>
      <c r="M27" s="59"/>
      <c r="N27" s="60"/>
      <c r="O27" s="61"/>
      <c r="P27" s="60"/>
      <c r="Q27" s="40" t="str">
        <f>IF(M27=Sheet2!K10,"",IF((M27+O27)&lt;&gt;0,(M27+O27), ""))</f>
        <v/>
      </c>
    </row>
    <row r="28" spans="1:24" ht="26.25" customHeight="1" x14ac:dyDescent="0.25">
      <c r="A28" s="23" t="s">
        <v>19</v>
      </c>
      <c r="B28" s="85"/>
      <c r="C28" s="86"/>
      <c r="D28" s="59"/>
      <c r="E28" s="60"/>
      <c r="F28" s="62"/>
      <c r="G28" s="63"/>
      <c r="H28" s="40" t="str">
        <f>IF(D28=Sheet2!B10,"",IF((D28+F28)&lt;&gt;0,(D28+F28), ""))</f>
        <v/>
      </c>
      <c r="I28" s="21"/>
      <c r="J28" s="23" t="s">
        <v>19</v>
      </c>
      <c r="K28" s="85"/>
      <c r="L28" s="86"/>
      <c r="M28" s="59"/>
      <c r="N28" s="60"/>
      <c r="O28" s="62"/>
      <c r="P28" s="63"/>
      <c r="Q28" s="40" t="str">
        <f>IF(M28=Sheet2!K10,"",IF((M28+O28)&lt;&gt;0,(M28+O28), ""))</f>
        <v/>
      </c>
    </row>
    <row r="29" spans="1:24" ht="16.5" thickBot="1" x14ac:dyDescent="0.3">
      <c r="A29" s="82" t="s">
        <v>15</v>
      </c>
      <c r="B29" s="83"/>
      <c r="C29" s="84"/>
      <c r="D29" s="56" t="str">
        <f>"="&amp;"1x"&amp;IF(SUM(D19:D24,F19:F28,D25,D28)&lt;&gt;0,SUM(D19:D24,F19:F28,D25,D28),0)&amp;"+"&amp;"2x"&amp;IF(AND(D26&lt;&gt;0,D26&lt;&gt;Sheet2!B10),D26,0) &amp; "+"&amp; "3x" &amp; IF(AND(D27&lt;&gt;0,D27&lt;&gt;Sheet2!B10),D27,0)</f>
        <v>=1x13+2x2+3x0</v>
      </c>
      <c r="E29" s="57"/>
      <c r="F29" s="57"/>
      <c r="G29" s="58"/>
      <c r="H29" s="41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17</v>
      </c>
      <c r="I29" s="21"/>
      <c r="J29" s="92" t="s">
        <v>15</v>
      </c>
      <c r="K29" s="83"/>
      <c r="L29" s="93"/>
      <c r="M29" s="56" t="str">
        <f>"="&amp;"1x"&amp;IF(SUM(M19:M24,O19:O28,M25,M28)&lt;&gt;0,SUM(M19:M24,O19:O28,M25,M28),0)&amp;"+"&amp;"2x"&amp;IF(AND(M26&lt;&gt;0,M26&lt;&gt;Sheet2!B10),M26,0) &amp; "+"&amp; "3x" &amp; IF(AND(M27&lt;&gt;0,M27&lt;&gt;Sheet2!B10),M27,0)</f>
        <v>=1x13+2x2+3x0</v>
      </c>
      <c r="N29" s="57"/>
      <c r="O29" s="57"/>
      <c r="P29" s="58"/>
      <c r="Q29" s="4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17</v>
      </c>
    </row>
    <row r="30" spans="1:24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 x14ac:dyDescent="0.3">
      <c r="A31" s="89" t="s">
        <v>16</v>
      </c>
      <c r="B31" s="90"/>
      <c r="C31" s="90"/>
      <c r="D31" s="90"/>
      <c r="E31" s="90"/>
      <c r="F31" s="90"/>
      <c r="G31" s="90"/>
      <c r="H31" s="91"/>
      <c r="I31" s="21"/>
      <c r="J31" s="89" t="s">
        <v>17</v>
      </c>
      <c r="K31" s="90"/>
      <c r="L31" s="90"/>
      <c r="M31" s="90"/>
      <c r="N31" s="90"/>
      <c r="O31" s="90"/>
      <c r="P31" s="90"/>
      <c r="Q31" s="91"/>
    </row>
    <row r="32" spans="1:24" s="46" customFormat="1" ht="39" thickTop="1" x14ac:dyDescent="0.2">
      <c r="A32" s="43" t="s">
        <v>13</v>
      </c>
      <c r="B32" s="69" t="s">
        <v>14</v>
      </c>
      <c r="C32" s="70"/>
      <c r="D32" s="73" t="s">
        <v>40</v>
      </c>
      <c r="E32" s="72"/>
      <c r="F32" s="71" t="s">
        <v>41</v>
      </c>
      <c r="G32" s="72"/>
      <c r="H32" s="44" t="s">
        <v>52</v>
      </c>
      <c r="I32" s="45"/>
      <c r="J32" s="43" t="s">
        <v>13</v>
      </c>
      <c r="K32" s="69" t="s">
        <v>14</v>
      </c>
      <c r="L32" s="70"/>
      <c r="M32" s="73" t="s">
        <v>40</v>
      </c>
      <c r="N32" s="72"/>
      <c r="O32" s="71" t="s">
        <v>41</v>
      </c>
      <c r="P32" s="72"/>
      <c r="Q32" s="44" t="s">
        <v>52</v>
      </c>
    </row>
    <row r="33" spans="1:17" x14ac:dyDescent="0.25">
      <c r="A33" s="22" t="s">
        <v>53</v>
      </c>
      <c r="B33" s="67">
        <f>K24+2</f>
        <v>43937</v>
      </c>
      <c r="C33" s="68"/>
      <c r="D33" s="64"/>
      <c r="E33" s="65"/>
      <c r="F33" s="66"/>
      <c r="G33" s="65"/>
      <c r="H33" s="40" t="str">
        <f>IF(D33=Sheet2!B23,"",IF((D33+F33)&lt;&gt;0,(D33+F33), ""))</f>
        <v/>
      </c>
      <c r="I33" s="24"/>
      <c r="J33" s="22" t="s">
        <v>53</v>
      </c>
      <c r="K33" s="67">
        <f>B38+2</f>
        <v>43944</v>
      </c>
      <c r="L33" s="68"/>
      <c r="M33" s="64"/>
      <c r="N33" s="65"/>
      <c r="O33" s="66"/>
      <c r="P33" s="65"/>
      <c r="Q33" s="40" t="str">
        <f>IF(M33=Sheet2!K23,"",IF((M33+O33)&lt;&gt;0,(M33+O33), ""))</f>
        <v/>
      </c>
    </row>
    <row r="34" spans="1:17" ht="15" customHeight="1" x14ac:dyDescent="0.25">
      <c r="A34" s="22" t="s">
        <v>6</v>
      </c>
      <c r="B34" s="67">
        <f>B33+1</f>
        <v>43938</v>
      </c>
      <c r="C34" s="68"/>
      <c r="D34" s="59"/>
      <c r="E34" s="60"/>
      <c r="F34" s="61">
        <v>4</v>
      </c>
      <c r="G34" s="60"/>
      <c r="H34" s="40">
        <v>4</v>
      </c>
      <c r="I34" s="21"/>
      <c r="J34" s="22" t="s">
        <v>6</v>
      </c>
      <c r="K34" s="67">
        <f>K33+1</f>
        <v>43945</v>
      </c>
      <c r="L34" s="68"/>
      <c r="M34" s="59"/>
      <c r="N34" s="60"/>
      <c r="O34" s="61">
        <v>4</v>
      </c>
      <c r="P34" s="60"/>
      <c r="Q34" s="40">
        <v>4</v>
      </c>
    </row>
    <row r="35" spans="1:17" ht="15" customHeight="1" x14ac:dyDescent="0.25">
      <c r="A35" s="22" t="s">
        <v>7</v>
      </c>
      <c r="B35" s="67">
        <f t="shared" ref="B35:B38" si="1">B34+1</f>
        <v>43939</v>
      </c>
      <c r="C35" s="68"/>
      <c r="D35" s="59"/>
      <c r="E35" s="60"/>
      <c r="F35" s="61">
        <v>4</v>
      </c>
      <c r="G35" s="60"/>
      <c r="H35" s="40">
        <v>4</v>
      </c>
      <c r="I35" s="21"/>
      <c r="J35" s="22" t="s">
        <v>7</v>
      </c>
      <c r="K35" s="67">
        <f t="shared" ref="K35:K38" si="2">K34+1</f>
        <v>43946</v>
      </c>
      <c r="L35" s="68"/>
      <c r="M35" s="59"/>
      <c r="N35" s="60"/>
      <c r="O35" s="61">
        <v>4</v>
      </c>
      <c r="P35" s="60"/>
      <c r="Q35" s="40">
        <v>4</v>
      </c>
    </row>
    <row r="36" spans="1:17" ht="15" customHeight="1" x14ac:dyDescent="0.25">
      <c r="A36" s="22" t="s">
        <v>8</v>
      </c>
      <c r="B36" s="67">
        <f t="shared" si="1"/>
        <v>43940</v>
      </c>
      <c r="C36" s="68"/>
      <c r="D36" s="59"/>
      <c r="E36" s="60"/>
      <c r="F36" s="61"/>
      <c r="G36" s="60"/>
      <c r="H36" s="40"/>
      <c r="I36" s="21"/>
      <c r="J36" s="22" t="s">
        <v>8</v>
      </c>
      <c r="K36" s="67">
        <f t="shared" si="2"/>
        <v>43947</v>
      </c>
      <c r="L36" s="68"/>
      <c r="M36" s="59"/>
      <c r="N36" s="60"/>
      <c r="O36" s="61"/>
      <c r="P36" s="60"/>
      <c r="Q36" s="40"/>
    </row>
    <row r="37" spans="1:17" ht="15" customHeight="1" x14ac:dyDescent="0.25">
      <c r="A37" s="22" t="s">
        <v>9</v>
      </c>
      <c r="B37" s="67">
        <f t="shared" si="1"/>
        <v>43941</v>
      </c>
      <c r="C37" s="68"/>
      <c r="D37" s="59"/>
      <c r="E37" s="60"/>
      <c r="F37" s="61"/>
      <c r="G37" s="60"/>
      <c r="H37" s="40"/>
      <c r="I37" s="21"/>
      <c r="J37" s="22" t="s">
        <v>9</v>
      </c>
      <c r="K37" s="67">
        <f t="shared" si="2"/>
        <v>43948</v>
      </c>
      <c r="L37" s="68"/>
      <c r="M37" s="59"/>
      <c r="N37" s="60"/>
      <c r="O37" s="61"/>
      <c r="P37" s="60"/>
      <c r="Q37" s="40"/>
    </row>
    <row r="38" spans="1:17" ht="15" customHeight="1" x14ac:dyDescent="0.25">
      <c r="A38" s="22" t="s">
        <v>10</v>
      </c>
      <c r="B38" s="67">
        <f t="shared" si="1"/>
        <v>43942</v>
      </c>
      <c r="C38" s="68"/>
      <c r="D38" s="59">
        <v>2</v>
      </c>
      <c r="E38" s="60"/>
      <c r="F38" s="59"/>
      <c r="G38" s="60"/>
      <c r="H38" s="40"/>
      <c r="I38" s="21"/>
      <c r="J38" s="22" t="s">
        <v>10</v>
      </c>
      <c r="K38" s="67">
        <f t="shared" si="2"/>
        <v>43949</v>
      </c>
      <c r="L38" s="68"/>
      <c r="M38" s="59">
        <v>2</v>
      </c>
      <c r="N38" s="60"/>
      <c r="O38" s="59"/>
      <c r="P38" s="60"/>
      <c r="Q38" s="40"/>
    </row>
    <row r="39" spans="1:17" ht="21.75" customHeight="1" x14ac:dyDescent="0.25">
      <c r="A39" s="23" t="s">
        <v>18</v>
      </c>
      <c r="B39" s="67"/>
      <c r="C39" s="68"/>
      <c r="D39" s="59"/>
      <c r="E39" s="60"/>
      <c r="F39" s="62"/>
      <c r="G39" s="63"/>
      <c r="H39" s="40"/>
      <c r="I39" s="21"/>
      <c r="J39" s="23" t="s">
        <v>18</v>
      </c>
      <c r="K39" s="67"/>
      <c r="L39" s="68"/>
      <c r="M39" s="59"/>
      <c r="N39" s="60"/>
      <c r="O39" s="62"/>
      <c r="P39" s="63"/>
      <c r="Q39" s="40"/>
    </row>
    <row r="40" spans="1:17" x14ac:dyDescent="0.25">
      <c r="A40" s="42" t="s">
        <v>56</v>
      </c>
      <c r="B40" s="67"/>
      <c r="C40" s="68"/>
      <c r="D40" s="59">
        <v>2</v>
      </c>
      <c r="E40" s="60"/>
      <c r="F40" s="59"/>
      <c r="G40" s="60"/>
      <c r="H40" s="40">
        <v>4</v>
      </c>
      <c r="I40" s="21"/>
      <c r="J40" s="42" t="s">
        <v>56</v>
      </c>
      <c r="K40" s="67"/>
      <c r="L40" s="68"/>
      <c r="M40" s="59">
        <v>2</v>
      </c>
      <c r="N40" s="60"/>
      <c r="O40" s="59"/>
      <c r="P40" s="60"/>
      <c r="Q40" s="40">
        <v>4</v>
      </c>
    </row>
    <row r="41" spans="1:17" x14ac:dyDescent="0.25">
      <c r="A41" s="42" t="s">
        <v>57</v>
      </c>
      <c r="B41" s="67"/>
      <c r="C41" s="68"/>
      <c r="D41" s="59"/>
      <c r="E41" s="60"/>
      <c r="F41" s="61"/>
      <c r="G41" s="60"/>
      <c r="H41" s="40"/>
      <c r="I41" s="21"/>
      <c r="J41" s="42" t="s">
        <v>57</v>
      </c>
      <c r="K41" s="67"/>
      <c r="L41" s="68"/>
      <c r="M41" s="59"/>
      <c r="N41" s="60"/>
      <c r="O41" s="61"/>
      <c r="P41" s="60"/>
      <c r="Q41" s="40" t="str">
        <f>IF(M41=Sheet2!K24,"",IF((M41+O41)&lt;&gt;0,(M41+O41), ""))</f>
        <v/>
      </c>
    </row>
    <row r="42" spans="1:17" ht="21.75" customHeight="1" x14ac:dyDescent="0.25">
      <c r="A42" s="23" t="s">
        <v>19</v>
      </c>
      <c r="B42" s="67"/>
      <c r="C42" s="68"/>
      <c r="D42" s="59"/>
      <c r="E42" s="60"/>
      <c r="F42" s="62"/>
      <c r="G42" s="63"/>
      <c r="H42" s="40" t="str">
        <f>IF(D42=Sheet2!B24,"",IF((D42+F42)&lt;&gt;0,(D42+F42), ""))</f>
        <v/>
      </c>
      <c r="I42" s="21"/>
      <c r="J42" s="23" t="s">
        <v>19</v>
      </c>
      <c r="K42" s="67"/>
      <c r="L42" s="68"/>
      <c r="M42" s="59"/>
      <c r="N42" s="60"/>
      <c r="O42" s="62"/>
      <c r="P42" s="63"/>
      <c r="Q42" s="40" t="str">
        <f>IF(M42=Sheet2!K24,"",IF((M42+O42)&lt;&gt;0,(M42+O42), ""))</f>
        <v/>
      </c>
    </row>
    <row r="43" spans="1:17" ht="16.5" thickBot="1" x14ac:dyDescent="0.3">
      <c r="A43" s="82" t="s">
        <v>15</v>
      </c>
      <c r="B43" s="83"/>
      <c r="C43" s="84"/>
      <c r="D43" s="56" t="str">
        <f>"="&amp;"1x"&amp;IF(SUM(D33:D38,F33:F42,D39,D42)&lt;&gt;0,SUM(D33:D38,F33:F42,D39,D42),0)&amp;"+"&amp;"2x"&amp;IF(AND(D40&lt;&gt;0,D40&lt;&gt;Sheet2!B10),D40,0) &amp; "+"&amp; "3x" &amp; IF(AND(D41&lt;&gt;0,D41&lt;&gt;Sheet2!B10),D41,0)</f>
        <v>=1x10+2x2+3x0</v>
      </c>
      <c r="E43" s="57"/>
      <c r="F43" s="57"/>
      <c r="G43" s="58"/>
      <c r="H43" s="41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14</v>
      </c>
      <c r="I43" s="21"/>
      <c r="J43" s="82" t="s">
        <v>15</v>
      </c>
      <c r="K43" s="83"/>
      <c r="L43" s="84"/>
      <c r="M43" s="56" t="str">
        <f>"="&amp;"1x"&amp;IF(SUM(M33:M38,O33:O42,M39,M42)&lt;&gt;0,SUM(M33:M38,O33:O42,M39,M42),0)&amp;"+"&amp;"2x"&amp;IF(AND(M40&lt;&gt;0,M40&lt;&gt;Sheet2!B10),M40,0) &amp; "+"&amp; "3x" &amp; IF(AND(M41&lt;&gt;0,M41&lt;&gt;Sheet2!B10),M41,0)</f>
        <v>=1x10+2x2+3x0</v>
      </c>
      <c r="N43" s="57"/>
      <c r="O43" s="57"/>
      <c r="P43" s="58"/>
      <c r="Q43" s="41">
        <v>17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76" t="str">
        <f>"کۆی گشتی کاتژمێرەکان : [" &amp; SUM(H29,Q29,H43,Q43) &amp; "] کاتژمێر"</f>
        <v>کۆی گشتی کاتژمێرەکان : [65] کاتژمێر</v>
      </c>
      <c r="B45" s="76"/>
      <c r="C45" s="76"/>
      <c r="D45" s="76"/>
      <c r="E45" s="76"/>
      <c r="F45" s="76"/>
      <c r="G45" s="76"/>
      <c r="H45" s="25"/>
      <c r="I45" s="76" t="str">
        <f>"کۆی کاتژمێرەکانی زێدەکی :[" &amp; SUM(H29,Q29,H43,Q43) - (IF(H29=0,0,P5)+IF(Q29=0,0,P5)+IF(H43=0,0,P5)+IF(Q43=0,0,P5)) &amp; "] کاتژمێر"</f>
        <v>کۆی کاتژمێرەکانی زێدەکی :[41] کاتژمێر</v>
      </c>
      <c r="J45" s="76"/>
      <c r="K45" s="76"/>
      <c r="L45" s="76"/>
      <c r="M45" s="76"/>
      <c r="N45" s="76"/>
      <c r="O45" s="76"/>
      <c r="P45" s="25"/>
      <c r="Q45" s="25"/>
    </row>
    <row r="46" spans="1:17" ht="17.25" thickTop="1" thickBot="1" x14ac:dyDescent="0.3">
      <c r="A46" s="76" t="str">
        <f>"کۆی کاتژمێرەکانی نیساب :[" &amp;IF(H29=0,0,P5)+IF(Q29=0,0,P5)+IF(H43=0,0,P5)+IF(Q43=0,0,P5) &amp; "] کاتژمێر"</f>
        <v>کۆی کاتژمێرەکانی نیساب :[24] کاتژمێر</v>
      </c>
      <c r="B46" s="76"/>
      <c r="C46" s="76"/>
      <c r="D46" s="76"/>
      <c r="E46" s="76"/>
      <c r="F46" s="76"/>
      <c r="G46" s="76"/>
      <c r="H46" s="25"/>
      <c r="I46" s="77" t="s">
        <v>20</v>
      </c>
      <c r="J46" s="77"/>
      <c r="K46" s="77"/>
      <c r="L46" s="80">
        <f>IF(C5=Sheet2!A2,3500,IF(C5=Sheet2!A3,4500,IF(C5=Sheet2!A4,5500,IF(C5=Sheet2!A1,2500,6500))))</f>
        <v>4500</v>
      </c>
      <c r="M46" s="80"/>
      <c r="N46" s="26" t="s">
        <v>30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78" t="s">
        <v>31</v>
      </c>
      <c r="J47" s="78"/>
      <c r="K47" s="78"/>
      <c r="L47" s="81">
        <f>L46*( SUM(H29,Q29,H43,Q43) - (IF(H29=0,0,P5)+IF(Q29=0,0,P5)+IF(H43=0,0,P5)+IF(Q43=0,0,P5)))</f>
        <v>184500</v>
      </c>
      <c r="M47" s="81"/>
      <c r="N47" s="26" t="s">
        <v>30</v>
      </c>
      <c r="O47" s="25"/>
      <c r="P47" s="25"/>
      <c r="Q47" s="25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79"/>
      <c r="B49" s="79"/>
      <c r="C49" s="79"/>
      <c r="D49" s="10"/>
      <c r="E49" s="5"/>
      <c r="F49" s="5"/>
      <c r="G49" s="75" t="s">
        <v>42</v>
      </c>
      <c r="H49" s="75"/>
      <c r="I49" s="75"/>
      <c r="J49" s="75"/>
      <c r="K49" s="4"/>
      <c r="L49" s="4"/>
      <c r="M49" s="74" t="s">
        <v>43</v>
      </c>
      <c r="N49" s="74"/>
      <c r="O49" s="74"/>
      <c r="P49" s="4"/>
      <c r="Q49" s="4"/>
    </row>
    <row r="50" spans="1:17" x14ac:dyDescent="0.25">
      <c r="A50" s="79"/>
      <c r="B50" s="79"/>
      <c r="C50" s="79"/>
      <c r="D50" s="10"/>
      <c r="E50" s="5"/>
      <c r="F50" s="5"/>
      <c r="G50" s="75" t="s">
        <v>44</v>
      </c>
      <c r="H50" s="75"/>
      <c r="I50" s="75"/>
      <c r="J50" s="75"/>
      <c r="K50" s="4"/>
      <c r="L50" s="4"/>
      <c r="M50" s="74" t="s">
        <v>45</v>
      </c>
      <c r="N50" s="74"/>
      <c r="O50" s="74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79" t="str">
        <f>C4</f>
        <v>د.محمد عزيز عثمان</v>
      </c>
      <c r="B52" s="79"/>
      <c r="C52" s="79"/>
      <c r="D52" s="10"/>
      <c r="E52" s="5"/>
      <c r="F52" s="5"/>
      <c r="G52" s="75" t="s">
        <v>62</v>
      </c>
      <c r="H52" s="75"/>
      <c r="I52" s="75"/>
      <c r="J52" s="75"/>
      <c r="K52" s="6"/>
      <c r="L52" s="6"/>
      <c r="M52" s="74" t="s">
        <v>32</v>
      </c>
      <c r="N52" s="74"/>
      <c r="O52" s="74"/>
      <c r="P52" s="4"/>
      <c r="Q52" s="4"/>
    </row>
    <row r="53" spans="1:17" ht="14.25" customHeight="1" x14ac:dyDescent="0.25">
      <c r="A53" s="79" t="s">
        <v>46</v>
      </c>
      <c r="B53" s="79"/>
      <c r="C53" s="79"/>
      <c r="D53" s="10"/>
      <c r="E53" s="5"/>
      <c r="F53" s="5"/>
      <c r="G53" s="75" t="s">
        <v>47</v>
      </c>
      <c r="H53" s="75"/>
      <c r="I53" s="75"/>
      <c r="J53" s="75"/>
      <c r="K53" s="6"/>
      <c r="L53" s="6"/>
      <c r="M53" s="74" t="s">
        <v>48</v>
      </c>
      <c r="N53" s="74"/>
      <c r="O53" s="74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</sheetData>
  <mergeCells count="253">
    <mergeCell ref="O19:P19"/>
    <mergeCell ref="K19:L19"/>
    <mergeCell ref="F14:Q14"/>
    <mergeCell ref="F15:Q15"/>
    <mergeCell ref="M19:N19"/>
    <mergeCell ref="J8:M8"/>
    <mergeCell ref="F18:G18"/>
    <mergeCell ref="M18:N18"/>
    <mergeCell ref="N11:O11"/>
    <mergeCell ref="H12:M12"/>
    <mergeCell ref="N12:R12"/>
    <mergeCell ref="P11:Q11"/>
    <mergeCell ref="L11:M11"/>
    <mergeCell ref="O18:P18"/>
    <mergeCell ref="B11:G11"/>
    <mergeCell ref="H11:K11"/>
    <mergeCell ref="B8:E8"/>
    <mergeCell ref="B12:G12"/>
    <mergeCell ref="F8:I8"/>
    <mergeCell ref="J9:M9"/>
    <mergeCell ref="A14:C15"/>
    <mergeCell ref="D14:E14"/>
    <mergeCell ref="F9:I9"/>
    <mergeCell ref="B10:G10"/>
    <mergeCell ref="K18:L18"/>
    <mergeCell ref="J17:Q17"/>
    <mergeCell ref="O22:P22"/>
    <mergeCell ref="F20:G20"/>
    <mergeCell ref="F27:G27"/>
    <mergeCell ref="M27:N27"/>
    <mergeCell ref="O27:P27"/>
    <mergeCell ref="D26:E26"/>
    <mergeCell ref="D27:E27"/>
    <mergeCell ref="F26:G26"/>
    <mergeCell ref="M23:N23"/>
    <mergeCell ref="O20:P20"/>
    <mergeCell ref="F21:G21"/>
    <mergeCell ref="F22:G22"/>
    <mergeCell ref="K20:L20"/>
    <mergeCell ref="K21:L21"/>
    <mergeCell ref="K22:L22"/>
    <mergeCell ref="F23:G23"/>
    <mergeCell ref="O23:P23"/>
    <mergeCell ref="O24:P24"/>
    <mergeCell ref="O25:P25"/>
    <mergeCell ref="M20:N20"/>
    <mergeCell ref="M21:N21"/>
    <mergeCell ref="O21:P21"/>
    <mergeCell ref="M22:N22"/>
    <mergeCell ref="K27:L27"/>
    <mergeCell ref="AD10:AE10"/>
    <mergeCell ref="S8:T8"/>
    <mergeCell ref="S9:T9"/>
    <mergeCell ref="S10:T10"/>
    <mergeCell ref="U8:V8"/>
    <mergeCell ref="U9:V9"/>
    <mergeCell ref="U10:V10"/>
    <mergeCell ref="AF5:AG5"/>
    <mergeCell ref="W10:X10"/>
    <mergeCell ref="AB8:AC8"/>
    <mergeCell ref="AB9:AC9"/>
    <mergeCell ref="AB10:AC10"/>
    <mergeCell ref="W8:X8"/>
    <mergeCell ref="Y8:AA8"/>
    <mergeCell ref="Y9:AA9"/>
    <mergeCell ref="Y10:AA10"/>
    <mergeCell ref="W9:X9"/>
    <mergeCell ref="S5:T5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B22:C22"/>
    <mergeCell ref="D20:E20"/>
    <mergeCell ref="D21:E21"/>
    <mergeCell ref="A17:H17"/>
    <mergeCell ref="B28:C28"/>
    <mergeCell ref="O2:P2"/>
    <mergeCell ref="M2:N2"/>
    <mergeCell ref="P7:Q7"/>
    <mergeCell ref="B7:C7"/>
    <mergeCell ref="D7:E7"/>
    <mergeCell ref="M5:O5"/>
    <mergeCell ref="P10:Q10"/>
    <mergeCell ref="P9:Q9"/>
    <mergeCell ref="B9:E9"/>
    <mergeCell ref="H10:K10"/>
    <mergeCell ref="Q4:R4"/>
    <mergeCell ref="L10:O10"/>
    <mergeCell ref="Q3:R3"/>
    <mergeCell ref="B20:C20"/>
    <mergeCell ref="B21:C21"/>
    <mergeCell ref="D18:E18"/>
    <mergeCell ref="A4:B4"/>
    <mergeCell ref="D22:E22"/>
    <mergeCell ref="C4:F4"/>
    <mergeCell ref="A5:B5"/>
    <mergeCell ref="C5:F5"/>
    <mergeCell ref="A31:H31"/>
    <mergeCell ref="J29:L29"/>
    <mergeCell ref="D23:E23"/>
    <mergeCell ref="D24:E24"/>
    <mergeCell ref="D25:E25"/>
    <mergeCell ref="D19:E19"/>
    <mergeCell ref="D15:E15"/>
    <mergeCell ref="B19:C19"/>
    <mergeCell ref="F19:G19"/>
    <mergeCell ref="B18:C18"/>
    <mergeCell ref="B23:C23"/>
    <mergeCell ref="B24:C24"/>
    <mergeCell ref="B25:C25"/>
    <mergeCell ref="J31:Q31"/>
    <mergeCell ref="B27:C27"/>
    <mergeCell ref="D29:G29"/>
    <mergeCell ref="M26:N26"/>
    <mergeCell ref="O26:P26"/>
    <mergeCell ref="M29:P29"/>
    <mergeCell ref="K26:L26"/>
    <mergeCell ref="K28:L28"/>
    <mergeCell ref="D28:E28"/>
    <mergeCell ref="O28:P28"/>
    <mergeCell ref="B26:C26"/>
    <mergeCell ref="F24:G24"/>
    <mergeCell ref="F25:G25"/>
    <mergeCell ref="K23:L23"/>
    <mergeCell ref="K24:L24"/>
    <mergeCell ref="K25:L25"/>
    <mergeCell ref="F28:G28"/>
    <mergeCell ref="A49:C49"/>
    <mergeCell ref="G49:J49"/>
    <mergeCell ref="M49:O49"/>
    <mergeCell ref="B34:C34"/>
    <mergeCell ref="O36:P36"/>
    <mergeCell ref="O37:P37"/>
    <mergeCell ref="O38:P38"/>
    <mergeCell ref="M39:N39"/>
    <mergeCell ref="M42:N42"/>
    <mergeCell ref="O42:P42"/>
    <mergeCell ref="F38:G38"/>
    <mergeCell ref="F37:G37"/>
    <mergeCell ref="D36:E36"/>
    <mergeCell ref="D37:E37"/>
    <mergeCell ref="D38:E38"/>
    <mergeCell ref="M24:N24"/>
    <mergeCell ref="M25:N25"/>
    <mergeCell ref="M28:N28"/>
    <mergeCell ref="O35:P35"/>
    <mergeCell ref="O34:P34"/>
    <mergeCell ref="M34:N34"/>
    <mergeCell ref="A29:C29"/>
    <mergeCell ref="B42:C42"/>
    <mergeCell ref="J43:L43"/>
    <mergeCell ref="K42:L42"/>
    <mergeCell ref="A43:C43"/>
    <mergeCell ref="B41:C41"/>
    <mergeCell ref="K41:L41"/>
    <mergeCell ref="M41:N41"/>
    <mergeCell ref="D43:G43"/>
    <mergeCell ref="O32:P32"/>
    <mergeCell ref="F39:G39"/>
    <mergeCell ref="O39:P39"/>
    <mergeCell ref="M38:N38"/>
    <mergeCell ref="B40:C40"/>
    <mergeCell ref="D40:E40"/>
    <mergeCell ref="F40:G40"/>
    <mergeCell ref="K40:L40"/>
    <mergeCell ref="M40:N40"/>
    <mergeCell ref="M32:N32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O33:P33"/>
    <mergeCell ref="B32:C32"/>
    <mergeCell ref="B39:C39"/>
    <mergeCell ref="B35:C35"/>
    <mergeCell ref="B36:C36"/>
    <mergeCell ref="B37:C37"/>
    <mergeCell ref="B38:C38"/>
    <mergeCell ref="B33:C33"/>
    <mergeCell ref="K32:L32"/>
    <mergeCell ref="D34:E34"/>
    <mergeCell ref="F32:G32"/>
    <mergeCell ref="F34:G34"/>
    <mergeCell ref="D32:E32"/>
    <mergeCell ref="M43:P43"/>
    <mergeCell ref="D41:E41"/>
    <mergeCell ref="F41:G41"/>
    <mergeCell ref="D42:E42"/>
    <mergeCell ref="F42:G42"/>
    <mergeCell ref="O40:P40"/>
    <mergeCell ref="O41:P41"/>
    <mergeCell ref="D33:E33"/>
    <mergeCell ref="M33:N33"/>
    <mergeCell ref="F35:G35"/>
    <mergeCell ref="F36:G36"/>
    <mergeCell ref="M35:N35"/>
    <mergeCell ref="D35:E35"/>
    <mergeCell ref="F33:G33"/>
    <mergeCell ref="K33:L33"/>
    <mergeCell ref="K39:L39"/>
    <mergeCell ref="M36:N36"/>
    <mergeCell ref="M37:N37"/>
    <mergeCell ref="D39:E39"/>
    <mergeCell ref="K34:L34"/>
    <mergeCell ref="K35:L35"/>
    <mergeCell ref="K36:L36"/>
    <mergeCell ref="K37:L37"/>
    <mergeCell ref="K38:L38"/>
  </mergeCells>
  <phoneticPr fontId="14" type="noConversion"/>
  <dataValidations count="6">
    <dataValidation type="list" allowBlank="1" showInputMessage="1" showErrorMessage="1" sqref="H19:H28 H33:H42 F41:F42 F27:F28 F20:F23 F25 O27:O28 O25 O41:O42 O39 Q19:Q28 O20:O23 Q33:Q42 O34:O37 F34:F37 F39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O19:P19 O33:P33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5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616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F21:G21</xm:sqref>
        </x14:conditionalFormatting>
        <x14:conditionalFormatting xmlns:xm="http://schemas.microsoft.com/office/excel/2006/main">
          <x14:cfRule type="expression" priority="617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595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593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592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588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587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452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451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99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98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97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96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92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91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F25:G25</xm:sqref>
        </x14:conditionalFormatting>
        <x14:conditionalFormatting xmlns:xm="http://schemas.microsoft.com/office/excel/2006/main">
          <x14:cfRule type="expression" priority="390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389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88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386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85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384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383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82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381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380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79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78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08" id="{6260AC99-9194-4141-8464-1BFC62DB9C41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51" id="{1D338195-9D08-4625-9591-B8F6B5F16141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26" stopIfTrue="1" id="{A9795AEC-03EE-4DA9-A1A3-4675DCDB6E0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D21:E21</xm:sqref>
        </x14:conditionalFormatting>
        <x14:conditionalFormatting xmlns:xm="http://schemas.microsoft.com/office/excel/2006/main">
          <x14:cfRule type="expression" priority="225" stopIfTrue="1" id="{B1321843-5CB4-47FE-8C98-21D6B745852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D24:E24</xm:sqref>
        </x14:conditionalFormatting>
        <x14:conditionalFormatting xmlns:xm="http://schemas.microsoft.com/office/excel/2006/main">
          <x14:cfRule type="expression" priority="224" stopIfTrue="1" id="{42A7F9EE-B5AC-442B-99FA-B596B3254C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F24:G24</xm:sqref>
        </x14:conditionalFormatting>
        <x14:conditionalFormatting xmlns:xm="http://schemas.microsoft.com/office/excel/2006/main">
          <x14:cfRule type="expression" priority="223" stopIfTrue="1" id="{2D628869-8A7C-4276-A919-2294531C3B6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222" id="{E5CC46DE-BDCB-416B-9495-373BF39335F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203" id="{C713444F-5E37-4E73-94B4-2894DEA8F11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02" id="{DA189E13-1D8B-4761-ABF7-9D3C5830514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201" id="{5926C10F-39D1-4622-89A9-C2D7DE72619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200" id="{9B2D384E-BDE1-4EE5-BD6B-D7418B45FEF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99" id="{2E4A73E6-77B9-4DE0-AC54-72169082F1D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198" id="{0E722E48-AD7B-47F7-A376-102569368F07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74" id="{3C41EE78-33A8-4B35-B860-AACB4BFC6FFD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73" id="{D57FA101-1201-4634-AC63-4E4BC3E17EB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172" id="{A5E677DC-27F0-4D1F-A322-BB33C0079048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71" id="{00D9CDA6-9A24-4F72-B049-85BBF064761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70" id="{3611119A-B307-4B4D-B270-DC35B8FF780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169" id="{23D7D8DC-BE25-4D32-BF90-9E46CEB57D2F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45" id="{9C2D1046-970C-4575-AB2C-369C2E5697E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44" id="{D658B765-CAF7-4DFF-8139-7A349BE158F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143" id="{F5D26464-6AB0-4D76-A5EF-268ED414979C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42" id="{7580D121-9F10-4880-9D66-91D7E2E1B94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41" id="{BBF17066-6AF2-4FEA-B44A-80232CA3695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140" id="{0D617FDA-B0E2-496F-8F12-2E5D56C712C2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134" id="{6E25F0C3-71F2-44E4-A0D0-9BB1B2876C1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33" id="{B16FAE85-F06C-4DB7-88AF-86705304A15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67" stopIfTrue="1" id="{5EABD76D-DF4D-46C7-BD09-6EEC23CDF2C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8" stopIfTrue="1" id="{7EB96269-FAA7-4379-9AA3-E0E122823CD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O21:P21</xm:sqref>
        </x14:conditionalFormatting>
        <x14:conditionalFormatting xmlns:xm="http://schemas.microsoft.com/office/excel/2006/main">
          <x14:cfRule type="expression" priority="69" id="{008C645D-8195-404E-B423-8ABF8E78A16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66" id="{233AA97A-60AA-4E2C-93BE-010406274E4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65" id="{69BB34FA-C1EB-4D69-A529-FC2B99137913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4" id="{9AF374EC-89BB-4017-BE67-1C0FABC06527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63" id="{2F7A189E-C2E8-4736-9917-73038591F05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2" id="{81FFBF67-A7F5-46B6-9E1F-DFE6F552641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1" id="{BFCC6550-6A22-495D-92CC-A94A794C5405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0" id="{0AAFCDCC-EC07-49C5-89BF-085E31D384F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9" id="{EB388A58-4AD2-4C14-9D22-C62BFF872469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8" id="{D747718A-3D9E-4535-86E2-401FF38E7092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7" id="{059DEC78-7ED3-4E54-9DCC-1D57E15F4532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BCABB746-FA94-4DAE-893D-BE03867EF26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55" id="{F1F743AD-2C57-4485-B6A5-EBAF526C6D2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4" id="{D9EA9E6A-A765-49D3-B0C7-42445BEB468E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3" id="{E1CD3BB5-EA17-427C-B162-72342209B3A1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52" id="{F80CEEED-5C68-4607-9B6A-3FB450318E5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1" stopIfTrue="1" id="{6E3C53C5-6D83-42DB-A2AE-93E997D10E0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M21:N21</xm:sqref>
        </x14:conditionalFormatting>
        <x14:conditionalFormatting xmlns:xm="http://schemas.microsoft.com/office/excel/2006/main">
          <x14:cfRule type="expression" priority="50" stopIfTrue="1" id="{22392F5B-9AA4-4C4B-9ADF-E1CB427607F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49" stopIfTrue="1" id="{73BEB89D-EB3B-4363-ADA4-0319B60E5E9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48" stopIfTrue="1" id="{4FD36E47-C0EE-499E-B447-B5C0CB0F961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47" id="{9F51621C-107D-4DE2-923E-610183EB8EDE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stopIfTrue="1" id="{07AAE2C2-0F39-4314-9D67-596B9EB8001A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45" stopIfTrue="1" id="{5F5403D6-838E-4A37-8179-34CB49C77163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O35:P35</xm:sqref>
        </x14:conditionalFormatting>
        <x14:conditionalFormatting xmlns:xm="http://schemas.microsoft.com/office/excel/2006/main">
          <x14:cfRule type="expression" priority="46" id="{34CA545D-081A-4B7A-82F0-388457FB46B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43" id="{F1305228-BB99-48BC-9951-69FFECF9328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42" id="{1E8C4531-665F-4831-AE32-8ECA40B192F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41" id="{445CF0BF-CE62-4C21-BA50-C2EFE8A26539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40" id="{BC42E39B-4BCB-45A4-A437-3E32DDD214E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39" id="{33762BFC-8DA1-45DA-A7A8-EA92606A08C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38" id="{C33E270E-F76E-4FDB-9C5D-D816F1055E54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37" id="{BF456CEA-BD22-4F41-8AF1-7226BB6FB84C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36" id="{EC950FEE-9DC8-4BFE-BE4F-6906594B88C7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35" id="{52BAE425-FAED-428D-A7E3-5AA35B5BAFEF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34" id="{B254DD07-13A0-4066-A6F3-2F57E0908B26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3" id="{519E222D-26BC-4FBC-8D23-D27B31C838A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32" id="{2E1898F9-5475-4AF4-AC18-DC91C1B909D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1" id="{D217AC9C-5996-46D2-BEDF-6EF29E381BA9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30" id="{E833657C-6DC0-4448-ACC9-C4481EFD17F0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29" id="{8D84E5DF-B5DE-4F46-81FD-F196361DF8C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8" stopIfTrue="1" id="{79653BCF-631E-4413-848B-D4C9F4F27FA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M35:N35</xm:sqref>
        </x14:conditionalFormatting>
        <x14:conditionalFormatting xmlns:xm="http://schemas.microsoft.com/office/excel/2006/main">
          <x14:cfRule type="expression" priority="27" stopIfTrue="1" id="{B8DA40FB-2645-4BD2-8CF7-CE65B07C795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26" stopIfTrue="1" id="{3151E436-31E4-46FA-8F02-E0E0C589EED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25" stopIfTrue="1" id="{1D919E9F-9687-403F-91FF-269143BE38F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24" id="{9B84D063-6B3E-4C34-A690-A9FE02A5D2A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21" stopIfTrue="1" id="{5F2A586D-CA2C-4FCB-9E7A-83B4FF6CE5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22" stopIfTrue="1" id="{E296B7FB-916E-4A2E-8C6C-5AC01DD83AA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F35:G35</xm:sqref>
        </x14:conditionalFormatting>
        <x14:conditionalFormatting xmlns:xm="http://schemas.microsoft.com/office/excel/2006/main">
          <x14:cfRule type="expression" priority="23" id="{B648210B-5C71-43DA-B448-1EC759A6166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0" id="{63D601C6-80E0-44A6-AD70-9D405453AEEE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9" id="{9998DA37-57C5-4BF8-BDDF-4FFB4E03924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8" id="{0B5134E4-2B12-478C-8A44-6776CE64942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7" id="{8C07E76C-4ADA-477C-BC14-325CFB6A8DD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6" id="{077328D9-0F9B-4831-AB6D-B296194C823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" id="{DE4B14AB-D3BB-4169-849A-60F6DC291FB1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4" id="{76374D18-A3E5-4F61-B7B4-B1BBA350E26F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13" id="{3E6522C4-C2A6-470D-9FAE-2985E482959D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12" id="{70CE1DCE-A3D5-47A0-9087-F379287CD4CE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11" id="{8A05A8A3-D8D7-45A1-BE60-CD7DA920E7DD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10" id="{CAD85E06-4546-4CF1-ACA6-14680FB945F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F39:G39</xm:sqref>
        </x14:conditionalFormatting>
        <x14:conditionalFormatting xmlns:xm="http://schemas.microsoft.com/office/excel/2006/main">
          <x14:cfRule type="expression" priority="9" id="{26CC3C6B-ADAE-42F9-A205-798A8F43A69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8" id="{1441F3D3-E00E-423C-A0BA-BD7889CA86EC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7" id="{5C9362DB-2393-41AE-97EC-248FA37898FF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6" id="{784BB3A0-986A-4B45-9D81-CDC3FBEDAD6B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5" stopIfTrue="1" id="{E0058422-54A3-47BC-A1D3-652AF665270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D35:E35</xm:sqref>
        </x14:conditionalFormatting>
        <x14:conditionalFormatting xmlns:xm="http://schemas.microsoft.com/office/excel/2006/main">
          <x14:cfRule type="expression" priority="4" stopIfTrue="1" id="{98F16F09-9F15-4FF2-BCBF-920AE21CBAE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3" stopIfTrue="1" id="{A90A2A42-C18E-48EE-87ED-EF90A58388C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2" stopIfTrue="1" id="{97623140-49DE-46A6-B18F-B55A696464B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1" id="{08580310-346C-43FD-991F-CC408E92C7F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F24 D20:D28 M34:M42 D34:D42 F26 E28 O38 N28 O40 N42 M20:M28 E42 O26 O24 F38 F40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M33:N33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55</v>
      </c>
      <c r="B1" s="7"/>
      <c r="C1" s="7"/>
    </row>
    <row r="2" spans="1:12" x14ac:dyDescent="0.25">
      <c r="A2" s="7" t="s">
        <v>33</v>
      </c>
      <c r="B2" s="7">
        <v>1</v>
      </c>
      <c r="C2" s="7">
        <v>1</v>
      </c>
    </row>
    <row r="3" spans="1:12" x14ac:dyDescent="0.25">
      <c r="A3" s="7" t="s">
        <v>34</v>
      </c>
      <c r="B3" s="7">
        <v>2</v>
      </c>
      <c r="C3" s="7">
        <v>2</v>
      </c>
      <c r="I3" s="34">
        <f>Sheet1!B19</f>
        <v>43923</v>
      </c>
      <c r="J3" s="34">
        <f>Sheet1!K19</f>
        <v>43930</v>
      </c>
      <c r="K3" s="34">
        <f>Sheet1!B33</f>
        <v>43937</v>
      </c>
      <c r="L3" s="34">
        <f>Sheet1!K33</f>
        <v>43944</v>
      </c>
    </row>
    <row r="4" spans="1:12" x14ac:dyDescent="0.25">
      <c r="A4" s="7" t="s">
        <v>35</v>
      </c>
      <c r="B4" s="7">
        <v>3</v>
      </c>
      <c r="C4" s="7">
        <v>3</v>
      </c>
      <c r="I4" s="34">
        <f>Sheet1!B20</f>
        <v>43924</v>
      </c>
      <c r="J4" s="34">
        <f>Sheet1!K20</f>
        <v>43931</v>
      </c>
      <c r="K4" s="34">
        <f>Sheet1!B34</f>
        <v>43938</v>
      </c>
      <c r="L4" s="34">
        <f>Sheet1!K34</f>
        <v>43945</v>
      </c>
    </row>
    <row r="5" spans="1:12" x14ac:dyDescent="0.25">
      <c r="A5" s="7" t="s">
        <v>36</v>
      </c>
      <c r="B5" s="7">
        <v>4</v>
      </c>
      <c r="C5" s="7">
        <v>4</v>
      </c>
      <c r="I5" s="34">
        <f>Sheet1!B21</f>
        <v>43925</v>
      </c>
      <c r="J5" s="34">
        <f>Sheet1!K21</f>
        <v>43932</v>
      </c>
      <c r="K5" s="34">
        <f>Sheet1!B35</f>
        <v>43939</v>
      </c>
      <c r="L5" s="34">
        <f>Sheet1!K35</f>
        <v>43946</v>
      </c>
    </row>
    <row r="6" spans="1:12" x14ac:dyDescent="0.25">
      <c r="A6" s="7"/>
      <c r="B6" s="7">
        <v>5</v>
      </c>
      <c r="C6" s="7">
        <v>5</v>
      </c>
      <c r="I6" s="34">
        <f>Sheet1!B22</f>
        <v>43926</v>
      </c>
      <c r="J6" s="34">
        <f>Sheet1!K22</f>
        <v>43933</v>
      </c>
      <c r="K6" s="34">
        <f>Sheet1!B36</f>
        <v>43940</v>
      </c>
      <c r="L6" s="34">
        <f>Sheet1!K36</f>
        <v>43947</v>
      </c>
    </row>
    <row r="7" spans="1:12" x14ac:dyDescent="0.25">
      <c r="A7" s="7"/>
      <c r="B7" s="7">
        <v>6</v>
      </c>
      <c r="C7" s="7">
        <v>6</v>
      </c>
      <c r="I7" s="34">
        <f>Sheet1!B23</f>
        <v>43927</v>
      </c>
      <c r="J7" s="34">
        <f>Sheet1!K23</f>
        <v>43934</v>
      </c>
      <c r="K7" s="34">
        <f>Sheet1!B37</f>
        <v>43941</v>
      </c>
      <c r="L7" s="34">
        <f>Sheet1!K37</f>
        <v>43948</v>
      </c>
    </row>
    <row r="8" spans="1:12" x14ac:dyDescent="0.25">
      <c r="A8" s="7"/>
      <c r="B8" s="7">
        <v>7</v>
      </c>
      <c r="C8" s="7">
        <v>7</v>
      </c>
      <c r="I8" s="34">
        <f>Sheet1!B24</f>
        <v>43928</v>
      </c>
      <c r="J8" s="34">
        <f>Sheet1!K24</f>
        <v>43935</v>
      </c>
      <c r="K8" s="34">
        <f>Sheet1!B38</f>
        <v>43942</v>
      </c>
      <c r="L8" s="34">
        <f>Sheet1!K38</f>
        <v>43949</v>
      </c>
    </row>
    <row r="9" spans="1:12" x14ac:dyDescent="0.25">
      <c r="A9" s="7"/>
      <c r="B9" s="7">
        <v>8</v>
      </c>
      <c r="C9" s="7">
        <v>8</v>
      </c>
      <c r="I9" s="34"/>
    </row>
    <row r="10" spans="1:12" x14ac:dyDescent="0.25">
      <c r="A10" s="7"/>
      <c r="B10" s="7" t="s">
        <v>39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2022-05-21T08:49:43Z</dcterms:modified>
</cp:coreProperties>
</file>