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non Co\Desktop\My folders\"/>
    </mc:Choice>
  </mc:AlternateContent>
  <bookViews>
    <workbookView xWindow="0" yWindow="0" windowWidth="7470" windowHeight="306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5" l="1"/>
  <c r="A3" i="5"/>
  <c r="D6" i="5"/>
  <c r="D14" i="5" s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/>
  <c r="E60" i="1"/>
  <c r="E61" i="1"/>
  <c r="E62" i="1"/>
  <c r="E65" i="1" s="1"/>
  <c r="E56" i="1"/>
  <c r="E7" i="1"/>
  <c r="E63" i="1"/>
  <c r="E22" i="1"/>
  <c r="E20" i="1"/>
  <c r="E21" i="1"/>
  <c r="E51" i="1"/>
  <c r="E37" i="1"/>
  <c r="E36" i="1"/>
  <c r="E42" i="1"/>
  <c r="E55" i="1"/>
  <c r="E35" i="1"/>
  <c r="E34" i="1"/>
  <c r="E54" i="1"/>
  <c r="E53" i="1"/>
  <c r="E52" i="1"/>
  <c r="E49" i="1"/>
  <c r="E50" i="1"/>
  <c r="E57" i="1"/>
  <c r="E13" i="1"/>
  <c r="E46" i="1"/>
  <c r="E12" i="1"/>
  <c r="E59" i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23" i="1" s="1"/>
  <c r="E18" i="1"/>
  <c r="E17" i="1"/>
  <c r="E16" i="1"/>
  <c r="E11" i="1"/>
  <c r="E10" i="1"/>
  <c r="E9" i="1"/>
  <c r="E8" i="1"/>
  <c r="E47" i="1"/>
  <c r="E38" i="1"/>
  <c r="D41" i="5" l="1"/>
  <c r="D42" i="5"/>
  <c r="D43" i="5" s="1"/>
  <c r="E5" i="5" s="1"/>
  <c r="E14" i="1"/>
  <c r="E69" i="1" s="1"/>
  <c r="F4" i="1" s="1"/>
  <c r="E67" i="1"/>
  <c r="F2" i="1" s="1"/>
  <c r="E68" i="1" l="1"/>
  <c r="G3" i="1" l="1"/>
  <c r="F3" i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<sst xmlns="http://schemas.openxmlformats.org/spreadsheetml/2006/main" count="205" uniqueCount="171">
  <si>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</si>
  <si>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</si>
  <si>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</si>
  <si>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</si>
  <si>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</si>
  <si>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</si>
  <si>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</si>
  <si>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</si>
  <si>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</si>
  <si>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</si>
  <si>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</si>
  <si>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</si>
  <si>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</si>
  <si>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</si>
  <si>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</si>
  <si>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</si>
  <si>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</si>
  <si>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</si>
  <si>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</si>
  <si>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</si>
  <si>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</si>
  <si>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</si>
  <si>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</si>
  <si>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</si>
  <si>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</si>
  <si>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</si>
  <si>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</si>
  <si>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</si>
  <si>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</si>
  <si>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</si>
  <si>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</si>
  <si>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</si>
  <si>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</si>
  <si>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</si>
  <si>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</si>
  <si>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</si>
  <si>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</si>
  <si>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</si>
  <si>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</si>
  <si>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</si>
  <si>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</si>
  <si>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</si>
  <si>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</si>
  <si>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</si>
  <si>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</si>
  <si>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</si>
  <si>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</si>
  <si>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</si>
  <si>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</si>
  <si>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</si>
  <si>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</si>
  <si>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</si>
  <si>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</si>
  <si>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</si>
  <si>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</si>
  <si>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</si>
  <si>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</si>
  <si>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</si>
  <si>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</si>
  <si>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</si>
  <si>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</si>
  <si>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</si>
  <si>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</si>
  <si>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</si>
  <si>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</si>
  <si>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</si>
  <si>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</si>
  <si>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</si>
  <si>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</si>
  <si>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</si>
  <si>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</si>
  <si>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</si>
  <si>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</si>
  <si>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</si>
  <si>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</si>
  <si>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</si>
  <si>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</si>
  <si>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</si>
  <si>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</si>
  <si>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</si>
  <si>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</si>
  <si>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</si>
  <si>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</si>
  <si>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</si>
  <si>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</si>
  <si>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</si>
  <si>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</si>
  <si>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</si>
  <si>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</si>
  <si>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</si>
  <si>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</si>
  <si>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</si>
  <si>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</si>
  <si>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</si>
  <si>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</si>
  <si>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</si>
  <si>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</si>
  <si>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</si>
  <si>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</si>
  <si>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</si>
  <si>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</si>
  <si>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</si>
  <si>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</si>
  <si>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</si>
  <si>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</si>
  <si>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</si>
  <si>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</si>
  <si>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</si>
  <si>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</si>
  <si>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</si>
  <si>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</si>
  <si>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</si>
  <si>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</si>
  <si>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</si>
  <si>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</si>
  <si>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</si>
  <si>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</si>
  <si>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</si>
  <si>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</si>
  <si>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</si>
  <si>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</si>
  <si>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</si>
  <si>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</si>
  <si>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</si>
  <si>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</si>
  <si>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</si>
  <si>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</si>
  <si>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</si>
  <si>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</si>
  <si>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</si>
  <si>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</si>
  <si>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</si>
  <si>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</si>
  <si>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</si>
  <si>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</si>
  <si>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</si>
  <si>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</si>
  <si>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</si>
  <si>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</si>
  <si>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</si>
  <si>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</si>
  <si>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</si>
  <si>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</si>
  <si>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</si>
  <si>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</si>
  <si>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</si>
  <si>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</si>
  <si>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</si>
  <si>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</si>
  <si>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</si>
  <si>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</si>
  <si>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</si>
  <si>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</si>
  <si>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</si>
  <si>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</si>
  <si>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</si>
  <si>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</si>
  <si>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</si>
  <si>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</si>
  <si>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</si>
  <si>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</si>
  <si>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</si>
  <si>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</si>
  <si>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</si>
  <si>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</si>
  <si>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</si>
  <si>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</si>
  <si>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</si>
  <si>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محمد نجاة صوفي</t>
  </si>
  <si>
    <t>سامانى ماسى و کيانلەبەرە ئاويەكان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</si>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</sst>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18" fillId="23" borderId="10" xfId="1" applyFont="1" applyFill="1" applyBorder="1" applyAlignment="1" applyProtection="1">
      <alignment horizontal="center" vertic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8201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63" sqref="D63"/>
    </sheetView>
  </sheetViews>
  <sheetFormatPr defaultColWidth="14.42578125" defaultRowHeight="15.75" customHeight="1"/>
  <cols>
    <col min="1" max="1" width="4.7109375" customWidth="1"/>
    <col min="2" max="2" width="78.140625" style="56" customWidth="1"/>
    <col min="3" max="3" width="17.85546875" bestFit="1" customWidth="1"/>
    <col min="4" max="4" width="22.85546875" bestFit="1" customWidth="1"/>
    <col min="5" max="5" width="16.85546875" customWidth="1"/>
    <col min="6" max="6" width="17.7109375" customWidth="1"/>
  </cols>
  <sheetData>
    <row r="1" spans="1:13" ht="34.5" customHeight="1">
      <c r="A1" s="93" t="s">
        <v>49</v>
      </c>
      <c r="B1" s="94"/>
      <c r="C1" s="95"/>
      <c r="D1" s="95"/>
      <c r="E1" s="95"/>
      <c r="F1" s="5"/>
      <c r="G1" s="90" t="s">
        <v>22</v>
      </c>
      <c r="H1" s="90"/>
    </row>
    <row r="2" spans="1:13">
      <c r="A2" s="99" t="s">
        <v>44</v>
      </c>
      <c r="B2" s="100"/>
      <c r="C2" s="96" t="s">
        <v>168</v>
      </c>
      <c r="D2" s="97"/>
      <c r="E2" s="4" t="s">
        <v>10</v>
      </c>
      <c r="F2" s="8">
        <f>E67</f>
        <v>3</v>
      </c>
    </row>
    <row r="3" spans="1:13">
      <c r="A3" s="99" t="s">
        <v>45</v>
      </c>
      <c r="B3" s="100"/>
      <c r="C3" s="96" t="s">
        <v>61</v>
      </c>
      <c r="D3" s="97"/>
      <c r="E3" s="4" t="s">
        <v>11</v>
      </c>
      <c r="F3" s="9">
        <f t="shared" ref="F3" si="0">E68</f>
        <v>32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9" t="s">
        <v>46</v>
      </c>
      <c r="B4" s="100"/>
      <c r="C4" s="96" t="s">
        <v>169</v>
      </c>
      <c r="D4" s="97"/>
      <c r="E4" s="4" t="s">
        <v>12</v>
      </c>
      <c r="F4" s="10">
        <f>IF(E69&gt;199,200, E69)</f>
        <v>35</v>
      </c>
    </row>
    <row r="5" spans="1:13">
      <c r="A5" s="99" t="s">
        <v>47</v>
      </c>
      <c r="B5" s="100"/>
      <c r="C5" s="96" t="s">
        <v>170</v>
      </c>
      <c r="D5" s="97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</v>
      </c>
      <c r="E7" s="22">
        <f>D7</f>
        <v>3</v>
      </c>
      <c r="F7" s="98" t="s">
        <v>167</v>
      </c>
      <c r="G7" s="98"/>
      <c r="H7" s="98"/>
      <c r="I7" s="98"/>
    </row>
    <row r="8" spans="1:13" ht="14.25" customHeight="1">
      <c r="A8" s="39">
        <v>-2</v>
      </c>
      <c r="B8" s="45" t="s">
        <v>43</v>
      </c>
      <c r="C8" s="37">
        <v>3</v>
      </c>
      <c r="D8" s="36">
        <v>0</v>
      </c>
      <c r="E8" s="22">
        <f t="shared" ref="E8:E11" si="1">D8*C8</f>
        <v>0</v>
      </c>
      <c r="F8" s="98"/>
      <c r="G8" s="98"/>
      <c r="H8" s="98"/>
      <c r="I8" s="98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8"/>
      <c r="G9" s="98"/>
      <c r="H9" s="98"/>
      <c r="I9" s="98"/>
    </row>
    <row r="10" spans="1:13" ht="18" customHeight="1">
      <c r="A10" s="39">
        <v>-4</v>
      </c>
      <c r="B10" s="45" t="s">
        <v>74</v>
      </c>
      <c r="C10" s="37">
        <v>6</v>
      </c>
      <c r="D10" s="36">
        <v>0</v>
      </c>
      <c r="E10" s="22">
        <f t="shared" si="1"/>
        <v>0</v>
      </c>
      <c r="F10" s="98"/>
      <c r="G10" s="98"/>
      <c r="H10" s="98"/>
      <c r="I10" s="98"/>
    </row>
    <row r="11" spans="1:13" ht="14.25" customHeight="1">
      <c r="A11" s="39">
        <v>-5</v>
      </c>
      <c r="B11" s="47" t="s">
        <v>70</v>
      </c>
      <c r="C11" s="37">
        <v>10</v>
      </c>
      <c r="D11" s="36">
        <v>0</v>
      </c>
      <c r="E11" s="22">
        <f t="shared" si="1"/>
        <v>0</v>
      </c>
      <c r="F11" s="98"/>
      <c r="G11" s="98"/>
      <c r="H11" s="98"/>
      <c r="I11" s="98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8"/>
      <c r="G12" s="98"/>
      <c r="H12" s="98"/>
      <c r="I12" s="98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8"/>
      <c r="G13" s="98"/>
      <c r="H13" s="98"/>
      <c r="I13" s="98"/>
    </row>
    <row r="14" spans="1:13" ht="14.25" customHeight="1">
      <c r="A14" s="25" t="s">
        <v>71</v>
      </c>
      <c r="B14" s="49"/>
      <c r="C14" s="25"/>
      <c r="D14" s="25"/>
      <c r="E14" s="26">
        <f>SUM(E7:E13)</f>
        <v>3</v>
      </c>
      <c r="F14" s="98"/>
      <c r="G14" s="98"/>
      <c r="H14" s="98"/>
      <c r="I14" s="98"/>
    </row>
    <row r="15" spans="1:13" ht="23.25" customHeight="1">
      <c r="A15" s="101" t="s">
        <v>35</v>
      </c>
      <c r="B15" s="102"/>
      <c r="C15" s="17" t="s">
        <v>1</v>
      </c>
      <c r="D15" s="18" t="s">
        <v>2</v>
      </c>
      <c r="E15" s="27"/>
      <c r="F15" s="98"/>
      <c r="G15" s="98"/>
      <c r="H15" s="98"/>
      <c r="I15" s="98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8"/>
      <c r="G16" s="98"/>
      <c r="H16" s="98"/>
      <c r="I16" s="98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8"/>
      <c r="G17" s="98"/>
      <c r="H17" s="98"/>
      <c r="I17" s="98"/>
    </row>
    <row r="18" spans="1:13" ht="30">
      <c r="A18" s="39">
        <v>-10</v>
      </c>
      <c r="B18" s="50" t="s">
        <v>75</v>
      </c>
      <c r="C18" s="38">
        <v>2</v>
      </c>
      <c r="D18" s="35">
        <v>0</v>
      </c>
      <c r="E18" s="23">
        <f t="shared" si="3"/>
        <v>0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>
        <v>0</v>
      </c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4</v>
      </c>
      <c r="E20" s="22">
        <f t="shared" ref="E20:E21" si="4">D20*C20</f>
        <v>12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12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1" t="s">
        <v>3</v>
      </c>
      <c r="B24" s="92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0</v>
      </c>
      <c r="E32" s="22">
        <f t="shared" si="5"/>
        <v>0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0</v>
      </c>
      <c r="E35" s="22">
        <f t="shared" si="5"/>
        <v>0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0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1" t="s">
        <v>24</v>
      </c>
      <c r="B39" s="92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0</v>
      </c>
      <c r="E41" s="22">
        <f t="shared" si="7"/>
        <v>0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6</v>
      </c>
      <c r="E43" s="22">
        <f t="shared" si="7"/>
        <v>6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0</v>
      </c>
      <c r="E44" s="23">
        <f t="shared" si="7"/>
        <v>0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0</v>
      </c>
      <c r="E46" s="22">
        <f t="shared" ref="E46" si="8">D46*C46</f>
        <v>0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6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1" t="s">
        <v>6</v>
      </c>
      <c r="B48" s="92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0</v>
      </c>
      <c r="E55" s="22">
        <f>IF(D55=0,0,3)</f>
        <v>0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0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1" t="s">
        <v>9</v>
      </c>
      <c r="B58" s="92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0</v>
      </c>
      <c r="E62" s="22">
        <f t="shared" si="10"/>
        <v>0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14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3</v>
      </c>
      <c r="F67" s="3"/>
    </row>
    <row r="68" spans="1:13">
      <c r="A68" s="24"/>
      <c r="B68" s="55"/>
      <c r="C68" s="24"/>
      <c r="D68" s="30" t="s">
        <v>11</v>
      </c>
      <c r="E68" s="31">
        <f>E69-E67</f>
        <v>32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35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6" sqref="C36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140625" style="58" customWidth="1"/>
    <col min="4" max="4" width="17.28515625" style="58" bestFit="1" customWidth="1"/>
    <col min="5" max="5" width="20.28515625" style="57" bestFit="1" customWidth="1"/>
    <col min="6" max="16384" width="10.28515625" style="57"/>
  </cols>
  <sheetData>
    <row r="1" spans="1:6" ht="42.75" customHeight="1">
      <c r="A1" s="108" t="s">
        <v>157</v>
      </c>
      <c r="B1" s="108"/>
      <c r="C1" s="108"/>
      <c r="D1" s="80"/>
    </row>
    <row r="2" spans="1:6" ht="26.25" customHeight="1">
      <c r="A2" s="84" t="str">
        <f>"ناوی مامۆستا: "&amp;CAD!C2</f>
        <v>ناوی مامۆستا: محمد نجاة صوفي</v>
      </c>
      <c r="B2" s="87" t="s">
        <v>46</v>
      </c>
      <c r="C2" s="86"/>
      <c r="D2" s="85"/>
    </row>
    <row r="3" spans="1:6" ht="27">
      <c r="A3" s="84" t="str">
        <f>"نازناوی زانستی: "&amp;CAD!C5</f>
        <v>نازناوی زانستی: مامۆستای یاریدەدەر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2.25</v>
      </c>
    </row>
    <row r="6" spans="1:6" ht="28.5" customHeight="1">
      <c r="A6" s="67" t="s">
        <v>151</v>
      </c>
      <c r="B6" s="65">
        <v>8</v>
      </c>
      <c r="C6" s="66"/>
      <c r="D6" s="63">
        <f>C6*B6</f>
        <v>0</v>
      </c>
    </row>
    <row r="7" spans="1:6" ht="18.75">
      <c r="A7" s="67" t="s">
        <v>150</v>
      </c>
      <c r="B7" s="65">
        <v>6</v>
      </c>
      <c r="C7" s="66">
        <v>1</v>
      </c>
      <c r="D7" s="63">
        <f>C7*B7</f>
        <v>6</v>
      </c>
    </row>
    <row r="8" spans="1:6" ht="18.75">
      <c r="A8" s="67" t="s">
        <v>149</v>
      </c>
      <c r="B8" s="65">
        <v>4</v>
      </c>
      <c r="C8" s="66">
        <v>1</v>
      </c>
      <c r="D8" s="63">
        <f>C8*B8</f>
        <v>4</v>
      </c>
      <c r="E8" s="61" t="s">
        <v>148</v>
      </c>
    </row>
    <row r="9" spans="1:6" ht="18.75">
      <c r="A9" s="67" t="s">
        <v>147</v>
      </c>
      <c r="B9" s="65">
        <v>3</v>
      </c>
      <c r="C9" s="66">
        <v>4</v>
      </c>
      <c r="D9" s="63">
        <f>C9*B9</f>
        <v>12</v>
      </c>
    </row>
    <row r="10" spans="1:6" ht="18.75">
      <c r="A10" s="67" t="s">
        <v>146</v>
      </c>
      <c r="B10" s="65">
        <v>4</v>
      </c>
      <c r="C10" s="66">
        <v>0</v>
      </c>
      <c r="D10" s="63">
        <f>C10*B10</f>
        <v>0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27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0</v>
      </c>
      <c r="D18" s="63">
        <f>IF(C18=4, 5, C18)</f>
        <v>0</v>
      </c>
      <c r="E18" s="61" t="s">
        <v>134</v>
      </c>
    </row>
    <row r="19" spans="1:12" ht="22.5" customHeight="1">
      <c r="A19" s="67" t="s">
        <v>133</v>
      </c>
      <c r="B19" s="65"/>
      <c r="C19" s="66">
        <v>0</v>
      </c>
      <c r="D19" s="63">
        <f>C19*3</f>
        <v>0</v>
      </c>
      <c r="E19" s="61" t="s">
        <v>160</v>
      </c>
    </row>
    <row r="20" spans="1:12" ht="22.5" customHeight="1">
      <c r="A20" s="67" t="s">
        <v>132</v>
      </c>
      <c r="B20" s="65"/>
      <c r="C20" s="66">
        <v>0</v>
      </c>
      <c r="D20" s="63">
        <f>C20*4</f>
        <v>0</v>
      </c>
      <c r="E20" s="61"/>
    </row>
    <row r="21" spans="1:12" ht="18.75">
      <c r="A21" s="67" t="s">
        <v>131</v>
      </c>
      <c r="B21" s="65">
        <v>5</v>
      </c>
      <c r="C21" s="89">
        <v>4</v>
      </c>
      <c r="D21" s="63">
        <f>C21*3</f>
        <v>12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12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0</v>
      </c>
      <c r="D28" s="63">
        <f>C28*10</f>
        <v>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0</v>
      </c>
      <c r="D29" s="63">
        <f>C29*3</f>
        <v>0</v>
      </c>
      <c r="E29" s="61" t="s">
        <v>118</v>
      </c>
    </row>
    <row r="30" spans="1:12" ht="18.75">
      <c r="A30" s="67" t="s">
        <v>117</v>
      </c>
      <c r="B30" s="65">
        <v>4</v>
      </c>
      <c r="C30" s="66">
        <v>0</v>
      </c>
      <c r="D30" s="63">
        <f>C30</f>
        <v>0</v>
      </c>
      <c r="E30" s="61" t="s">
        <v>116</v>
      </c>
    </row>
    <row r="31" spans="1:12" ht="18.75">
      <c r="A31" s="67" t="s">
        <v>115</v>
      </c>
      <c r="B31" s="65">
        <v>2</v>
      </c>
      <c r="C31" s="66">
        <v>2</v>
      </c>
      <c r="D31" s="63">
        <f>C31*2</f>
        <v>4</v>
      </c>
      <c r="E31" s="61" t="s">
        <v>114</v>
      </c>
    </row>
    <row r="32" spans="1:12" ht="18.75">
      <c r="A32" s="67" t="s">
        <v>113</v>
      </c>
      <c r="B32" s="65">
        <v>3</v>
      </c>
      <c r="C32" s="66">
        <v>0</v>
      </c>
      <c r="D32" s="63">
        <f>C32*3</f>
        <v>0</v>
      </c>
      <c r="E32" s="61" t="s">
        <v>112</v>
      </c>
    </row>
    <row r="33" spans="1:5" ht="18.75">
      <c r="A33" s="67" t="s">
        <v>111</v>
      </c>
      <c r="B33" s="65"/>
      <c r="C33" s="66">
        <v>0</v>
      </c>
      <c r="D33" s="63">
        <f>IF(C33=1,4,IF(C33=2,5,0))</f>
        <v>0</v>
      </c>
      <c r="E33" s="61" t="s">
        <v>110</v>
      </c>
    </row>
    <row r="34" spans="1:5" ht="18.75">
      <c r="A34" s="67" t="s">
        <v>109</v>
      </c>
      <c r="B34" s="65">
        <v>2</v>
      </c>
      <c r="C34" s="66">
        <v>0</v>
      </c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>
        <v>1</v>
      </c>
      <c r="D35" s="63">
        <f>C35*2</f>
        <v>2</v>
      </c>
      <c r="E35" s="61" t="s">
        <v>106</v>
      </c>
    </row>
    <row r="36" spans="1:5" ht="24.75" customHeight="1">
      <c r="A36" s="68" t="s">
        <v>105</v>
      </c>
      <c r="B36" s="65"/>
      <c r="C36" s="66">
        <v>0</v>
      </c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>
        <v>0</v>
      </c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>
        <v>0</v>
      </c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>
        <v>0</v>
      </c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>
        <v>0</v>
      </c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6</v>
      </c>
      <c r="E41" s="61"/>
    </row>
    <row r="42" spans="1:5" ht="18.75" hidden="1">
      <c r="A42" s="103" t="s">
        <v>96</v>
      </c>
      <c r="B42" s="104"/>
      <c r="C42" s="105"/>
      <c r="D42" s="60">
        <f>D41+D26+D14</f>
        <v>45</v>
      </c>
    </row>
    <row r="43" spans="1:5" ht="18.75">
      <c r="A43" s="106" t="s">
        <v>95</v>
      </c>
      <c r="B43" s="107"/>
      <c r="C43" s="107"/>
      <c r="D43" s="59">
        <f>IF(D42&gt;=100, (100*5/100), (D42*5/100))</f>
        <v>2.25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Muhammad Najat Sofi</dc:creator>
  <cp:lastModifiedBy>Canon Co</cp:lastModifiedBy>
  <dcterms:created xsi:type="dcterms:W3CDTF">2023-05-28T20:33:35Z</dcterms:created>
  <dcterms:modified xsi:type="dcterms:W3CDTF">2023-05-29T12:09:12Z</dcterms:modified>
</cp:coreProperties>
</file>