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Q19" i="1" l="1"/>
  <c r="H42" i="1" l="1"/>
  <c r="H41" i="1"/>
  <c r="H40" i="1"/>
  <c r="H38" i="1"/>
  <c r="H33" i="1"/>
  <c r="Q42" i="1"/>
  <c r="Q41" i="1"/>
  <c r="Q40" i="1"/>
  <c r="Q38" i="1"/>
  <c r="Q33" i="1"/>
  <c r="Q28" i="1"/>
  <c r="Q27" i="1"/>
  <c r="Q26" i="1"/>
  <c r="Q24" i="1"/>
  <c r="H28" i="1"/>
  <c r="H27" i="1"/>
  <c r="H26" i="1"/>
  <c r="M29" i="1" l="1"/>
  <c r="D29" i="1"/>
  <c r="I3" i="2" l="1"/>
  <c r="I4" i="2" l="1"/>
  <c r="P5" i="1" l="1"/>
  <c r="Q29" i="1" s="1"/>
  <c r="Q43" i="1" l="1"/>
  <c r="H29" i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<sst xmlns="http://schemas.openxmlformats.org/spreadsheetml/2006/main" count="132" uniqueCount="72">
  <si>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</si>
  <si>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</si>
  <si>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</si>
  <si>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</si>
  <si>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</si>
  <si>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</si>
  <si>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</si>
  <si>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</si>
  <si>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</si>
  <si>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</si>
  <si>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</si>
  <si>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</si>
  <si>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</si>
  <si>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</si>
  <si>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</si>
  <si>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</si>
  <si>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</si>
  <si>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</si>
  <si>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</si>
  <si>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</si>
  <si>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</si>
  <si>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</si>
  <si>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</si>
  <si>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</si>
  <si>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</si>
  <si>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</si>
  <si>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</si>
  <si>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</si>
  <si>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</si>
  <si>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</si>
  <si>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</si>
  <si>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</si>
  <si>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</si>
  <si>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</si>
  <si>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</si>
  <si>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</si>
  <si>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</si>
  <si>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</si>
  <si>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</si>
  <si>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</si>
  <si>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</si>
  <si>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</si>
  <si>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</si>
  <si>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</si>
  <si>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</si>
  <si>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</si>
  <si>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</si>
  <si>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</si>
  <si>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</si>
  <si>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</si>
  <si>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</si>
  <si>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</si>
  <si>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</si>
  <si>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</si>
  <si>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</si>
  <si>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</si>
  <si>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</si>
  <si>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</si>
  <si>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بكالوريوس</t>
  </si>
  <si>
    <t xml:space="preserve">بەشی  :   كيميا </t>
  </si>
  <si>
    <t>ته‌مه‌ن+لێژنه‌ی زانستی</t>
  </si>
  <si>
    <t xml:space="preserve">كۆى گشتى </t>
  </si>
  <si>
    <t>د.سه‌نگه‌ر صالح احمد</t>
  </si>
  <si>
    <t>Practical Instumental Analysis stage 4</t>
  </si>
  <si>
    <t>سالى: 2019</t>
  </si>
  <si>
    <t xml:space="preserve">نرمین سعدالله عبدالله </t>
  </si>
  <si>
    <t xml:space="preserve">قوتابی توزینه وه : فلیب حبیب   &amp; تافان عمر                                   </t>
  </si>
  <si>
    <t xml:space="preserve"> نرمین سعدالله عبدالله </t>
  </si>
  <si>
    <t>IR</t>
  </si>
  <si>
    <t>chemistry 1st geology</t>
  </si>
  <si>
    <t>30/3/2019</t>
  </si>
  <si>
    <t>31/3/2019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</si>
</sst>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0"/>
      <color theme="1"/>
      <name val="ن"/>
    </font>
    <font>
      <sz val="14"/>
      <color theme="1"/>
      <name val="Ali-A-Samik"/>
      <charset val="178"/>
    </font>
    <font>
      <sz val="14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 readingOrder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28575</xdr:rowOff>
    </xdr:from>
    <xdr:to>
      <xdr:col>9</xdr:col>
      <xdr:colOff>304800</xdr:colOff>
      <xdr:row>4</xdr:row>
      <xdr:rowOff>174791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28575"/>
          <a:ext cx="899584" cy="927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krybio/Desktop/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">
          <cell r="B10" t="str">
            <v>پشوو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zoomScaleNormal="100" zoomScaleSheetLayoutView="100" zoomScalePageLayoutView="90" workbookViewId="0">
      <selection activeCell="W1" sqref="W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11" t="s">
        <v>0</v>
      </c>
      <c r="B1" s="111"/>
      <c r="C1" s="111"/>
      <c r="D1" s="111"/>
      <c r="E1" s="111"/>
      <c r="F1" s="111"/>
      <c r="G1" s="12"/>
      <c r="H1" s="12"/>
      <c r="I1" s="12"/>
      <c r="J1" s="12"/>
      <c r="K1" s="13"/>
      <c r="L1" s="12"/>
      <c r="M1" s="118" t="s">
        <v>2</v>
      </c>
      <c r="N1" s="118"/>
      <c r="O1" s="118"/>
      <c r="P1" s="118"/>
      <c r="Q1" s="118"/>
    </row>
    <row r="2" spans="1:35" ht="14.25" customHeight="1">
      <c r="A2" s="111" t="s">
        <v>1</v>
      </c>
      <c r="B2" s="111"/>
      <c r="C2" s="111"/>
      <c r="D2" s="111"/>
      <c r="E2" s="111"/>
      <c r="F2" s="111"/>
      <c r="G2" s="12"/>
      <c r="H2" s="12"/>
      <c r="I2" s="12"/>
      <c r="J2" s="12"/>
      <c r="K2" s="13"/>
      <c r="L2" s="14"/>
      <c r="M2" s="110" t="s">
        <v>64</v>
      </c>
      <c r="N2" s="110"/>
      <c r="O2" s="123" t="s">
        <v>21</v>
      </c>
      <c r="P2" s="123"/>
      <c r="Q2" s="14">
        <v>4</v>
      </c>
    </row>
    <row r="3" spans="1:35" ht="14.25" customHeight="1">
      <c r="A3" s="110" t="s">
        <v>59</v>
      </c>
      <c r="B3" s="110"/>
      <c r="C3" s="110"/>
      <c r="D3" s="12"/>
      <c r="E3" s="12"/>
      <c r="F3" s="48"/>
      <c r="G3" s="12"/>
      <c r="H3" s="12"/>
      <c r="I3" s="12"/>
      <c r="J3" s="12"/>
      <c r="K3" s="13"/>
      <c r="L3" s="14"/>
      <c r="M3" s="111" t="s">
        <v>3</v>
      </c>
      <c r="N3" s="111"/>
      <c r="O3" s="111"/>
      <c r="P3" s="16">
        <v>10</v>
      </c>
    </row>
    <row r="4" spans="1:35" ht="14.25" customHeight="1">
      <c r="A4" s="112" t="s">
        <v>36</v>
      </c>
      <c r="B4" s="112"/>
      <c r="C4" s="113" t="s">
        <v>67</v>
      </c>
      <c r="D4" s="114"/>
      <c r="E4" s="114"/>
      <c r="F4" s="114"/>
      <c r="G4" s="12"/>
      <c r="H4" s="12"/>
      <c r="I4" s="12"/>
      <c r="J4" s="12"/>
      <c r="K4" s="13"/>
      <c r="L4" s="14"/>
      <c r="M4" s="111" t="s">
        <v>4</v>
      </c>
      <c r="N4" s="111"/>
      <c r="O4" s="111"/>
      <c r="P4" s="17">
        <v>0</v>
      </c>
      <c r="Q4" s="50" t="s">
        <v>60</v>
      </c>
    </row>
    <row r="5" spans="1:35" ht="16.5" customHeight="1" thickBot="1">
      <c r="A5" s="115" t="s">
        <v>37</v>
      </c>
      <c r="B5" s="115"/>
      <c r="C5" s="116" t="s">
        <v>33</v>
      </c>
      <c r="D5" s="116"/>
      <c r="E5" s="116"/>
      <c r="F5" s="116"/>
      <c r="G5" s="12"/>
      <c r="H5" s="12"/>
      <c r="I5" s="12"/>
      <c r="J5" s="12"/>
      <c r="K5" s="13"/>
      <c r="L5" s="14"/>
      <c r="M5" s="111" t="s">
        <v>5</v>
      </c>
      <c r="N5" s="111"/>
      <c r="O5" s="111"/>
      <c r="P5" s="18">
        <f>IF(P3-P4&gt;=0, P3-P4,0)</f>
        <v>10</v>
      </c>
      <c r="Q5" s="15"/>
      <c r="S5" s="124"/>
      <c r="T5" s="124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</row>
    <row r="6" spans="1:35" ht="17.25" thickTop="1" thickBot="1">
      <c r="A6" s="33"/>
      <c r="B6" s="120" t="s">
        <v>22</v>
      </c>
      <c r="C6" s="121"/>
      <c r="D6" s="120" t="s">
        <v>23</v>
      </c>
      <c r="E6" s="121"/>
      <c r="F6" s="120" t="s">
        <v>24</v>
      </c>
      <c r="G6" s="121"/>
      <c r="H6" s="120" t="s">
        <v>25</v>
      </c>
      <c r="I6" s="121"/>
      <c r="J6" s="120" t="s">
        <v>26</v>
      </c>
      <c r="K6" s="121"/>
      <c r="L6" s="120" t="s">
        <v>27</v>
      </c>
      <c r="M6" s="121"/>
      <c r="N6" s="120" t="s">
        <v>28</v>
      </c>
      <c r="O6" s="121"/>
      <c r="P6" s="122" t="s">
        <v>29</v>
      </c>
      <c r="Q6" s="122"/>
      <c r="R6" s="47" t="s">
        <v>57</v>
      </c>
      <c r="S6" s="119"/>
      <c r="T6" s="119"/>
      <c r="U6" s="119"/>
      <c r="V6" s="119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</row>
    <row r="7" spans="1:35" ht="17.25" thickTop="1">
      <c r="A7" s="32" t="s">
        <v>53</v>
      </c>
      <c r="B7" s="82"/>
      <c r="C7" s="83"/>
      <c r="D7" s="82"/>
      <c r="E7" s="83"/>
      <c r="F7" s="82"/>
      <c r="G7" s="83"/>
      <c r="H7" s="82"/>
      <c r="I7" s="83"/>
      <c r="J7" s="82"/>
      <c r="K7" s="83"/>
      <c r="L7" s="82"/>
      <c r="M7" s="83"/>
      <c r="N7" s="82"/>
      <c r="O7" s="83"/>
      <c r="P7" s="82"/>
      <c r="Q7" s="83"/>
      <c r="R7" s="49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6.5" customHeight="1">
      <c r="A8" s="52" t="s">
        <v>6</v>
      </c>
      <c r="B8" s="82" t="s">
        <v>68</v>
      </c>
      <c r="C8" s="83"/>
      <c r="D8" s="83"/>
      <c r="E8" s="83"/>
      <c r="F8" s="83"/>
      <c r="G8" s="129"/>
      <c r="H8" s="82"/>
      <c r="I8" s="83"/>
      <c r="J8" s="82"/>
      <c r="K8" s="83"/>
      <c r="L8" s="82"/>
      <c r="M8" s="83"/>
      <c r="N8" s="82"/>
      <c r="O8" s="83"/>
      <c r="P8" s="82"/>
      <c r="Q8" s="83"/>
      <c r="R8" s="51"/>
      <c r="S8" s="119"/>
      <c r="T8" s="119"/>
      <c r="U8" s="119"/>
      <c r="V8" s="119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</row>
    <row r="9" spans="1:35" ht="15.75" customHeight="1">
      <c r="A9" s="53" t="s">
        <v>7</v>
      </c>
      <c r="B9" s="130" t="s">
        <v>69</v>
      </c>
      <c r="C9" s="131"/>
      <c r="D9" s="131"/>
      <c r="E9" s="132"/>
      <c r="F9" s="82"/>
      <c r="G9" s="83"/>
      <c r="H9" s="82"/>
      <c r="I9" s="83"/>
      <c r="J9" s="82"/>
      <c r="K9" s="83"/>
      <c r="L9" s="82"/>
      <c r="M9" s="83"/>
      <c r="N9" s="82"/>
      <c r="O9" s="83"/>
      <c r="P9" s="82"/>
      <c r="Q9" s="83"/>
      <c r="R9" s="51"/>
      <c r="S9" s="119"/>
      <c r="T9" s="119"/>
      <c r="U9" s="119"/>
      <c r="V9" s="119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</row>
    <row r="10" spans="1:35" ht="16.5" customHeight="1">
      <c r="A10" s="19" t="s">
        <v>8</v>
      </c>
      <c r="B10" s="125" t="s">
        <v>63</v>
      </c>
      <c r="C10" s="126"/>
      <c r="D10" s="126"/>
      <c r="E10" s="126"/>
      <c r="F10" s="126"/>
      <c r="G10" s="127"/>
      <c r="H10" s="125" t="s">
        <v>63</v>
      </c>
      <c r="I10" s="126"/>
      <c r="J10" s="126"/>
      <c r="K10" s="126"/>
      <c r="L10" s="126"/>
      <c r="M10" s="127"/>
      <c r="N10" s="125" t="s">
        <v>63</v>
      </c>
      <c r="O10" s="126"/>
      <c r="P10" s="126"/>
      <c r="Q10" s="126"/>
      <c r="R10" s="126"/>
      <c r="S10" s="119"/>
      <c r="T10" s="119"/>
      <c r="U10" s="119"/>
      <c r="V10" s="119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</row>
    <row r="11" spans="1:35" ht="16.5" customHeight="1">
      <c r="A11" s="19" t="s">
        <v>9</v>
      </c>
      <c r="B11" s="125" t="s">
        <v>63</v>
      </c>
      <c r="C11" s="126"/>
      <c r="D11" s="126"/>
      <c r="E11" s="126"/>
      <c r="F11" s="126"/>
      <c r="G11" s="126"/>
      <c r="H11" s="125" t="s">
        <v>63</v>
      </c>
      <c r="I11" s="126"/>
      <c r="J11" s="126"/>
      <c r="K11" s="126"/>
      <c r="L11" s="126"/>
      <c r="M11" s="127"/>
      <c r="N11" s="126" t="s">
        <v>63</v>
      </c>
      <c r="O11" s="126"/>
      <c r="P11" s="126"/>
      <c r="Q11" s="126"/>
      <c r="R11" s="128"/>
    </row>
    <row r="12" spans="1:35" ht="17.25" thickBot="1">
      <c r="A12" s="20" t="s">
        <v>10</v>
      </c>
      <c r="B12" s="82" t="s">
        <v>66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4" t="s">
        <v>48</v>
      </c>
      <c r="B14" s="105"/>
      <c r="C14" s="106"/>
      <c r="D14" s="99" t="s">
        <v>49</v>
      </c>
      <c r="E14" s="100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1:35" ht="16.5" thickBot="1">
      <c r="A15" s="107"/>
      <c r="B15" s="108"/>
      <c r="C15" s="109"/>
      <c r="D15" s="97" t="s">
        <v>50</v>
      </c>
      <c r="E15" s="98"/>
      <c r="F15" s="97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91" t="s">
        <v>11</v>
      </c>
      <c r="B17" s="92"/>
      <c r="C17" s="93"/>
      <c r="D17" s="93"/>
      <c r="E17" s="93"/>
      <c r="F17" s="93"/>
      <c r="G17" s="93"/>
      <c r="H17" s="94"/>
      <c r="I17" s="21"/>
      <c r="J17" s="91" t="s">
        <v>12</v>
      </c>
      <c r="K17" s="92"/>
      <c r="L17" s="93"/>
      <c r="M17" s="93"/>
      <c r="N17" s="93"/>
      <c r="O17" s="93"/>
      <c r="P17" s="93"/>
      <c r="Q17" s="94"/>
    </row>
    <row r="18" spans="1:24" s="44" customFormat="1" ht="39" thickTop="1">
      <c r="A18" s="45" t="s">
        <v>13</v>
      </c>
      <c r="B18" s="95" t="s">
        <v>14</v>
      </c>
      <c r="C18" s="96"/>
      <c r="D18" s="67" t="s">
        <v>39</v>
      </c>
      <c r="E18" s="68"/>
      <c r="F18" s="72" t="s">
        <v>40</v>
      </c>
      <c r="G18" s="68"/>
      <c r="H18" s="42" t="s">
        <v>51</v>
      </c>
      <c r="I18" s="21"/>
      <c r="J18" s="45" t="s">
        <v>13</v>
      </c>
      <c r="K18" s="95" t="s">
        <v>14</v>
      </c>
      <c r="L18" s="96"/>
      <c r="M18" s="67" t="s">
        <v>39</v>
      </c>
      <c r="N18" s="68"/>
      <c r="O18" s="72" t="s">
        <v>40</v>
      </c>
      <c r="P18" s="68"/>
      <c r="Q18" s="42" t="s">
        <v>51</v>
      </c>
      <c r="W18" s="46"/>
      <c r="X18" s="46"/>
    </row>
    <row r="19" spans="1:24">
      <c r="A19" s="22" t="s">
        <v>52</v>
      </c>
      <c r="B19" s="84" t="s">
        <v>70</v>
      </c>
      <c r="C19" s="85"/>
      <c r="D19" s="61"/>
      <c r="E19" s="58"/>
      <c r="F19" s="57"/>
      <c r="G19" s="58"/>
      <c r="H19" s="38"/>
      <c r="I19" s="21"/>
      <c r="J19" s="22" t="s">
        <v>52</v>
      </c>
      <c r="K19" s="84">
        <f>B24+2</f>
        <v>43561</v>
      </c>
      <c r="L19" s="85"/>
      <c r="M19" s="61"/>
      <c r="N19" s="58"/>
      <c r="O19" s="57"/>
      <c r="P19" s="58"/>
      <c r="Q19" s="38" t="str">
        <f>IF(M19=[1]Sheet2!B10,"",IF((M19+O19)&lt;&gt;0,(M19+O19), ""))</f>
        <v/>
      </c>
      <c r="X19" s="35"/>
    </row>
    <row r="20" spans="1:24" ht="14.25" customHeight="1">
      <c r="A20" s="22" t="s">
        <v>6</v>
      </c>
      <c r="B20" s="84" t="s">
        <v>71</v>
      </c>
      <c r="C20" s="85"/>
      <c r="D20" s="65"/>
      <c r="E20" s="66"/>
      <c r="F20" s="71">
        <v>3</v>
      </c>
      <c r="G20" s="66"/>
      <c r="H20" s="38">
        <v>3</v>
      </c>
      <c r="I20" s="21"/>
      <c r="J20" s="22" t="s">
        <v>6</v>
      </c>
      <c r="K20" s="84">
        <f>K19+1</f>
        <v>43562</v>
      </c>
      <c r="L20" s="85"/>
      <c r="M20" s="65"/>
      <c r="N20" s="66"/>
      <c r="O20" s="71">
        <v>3</v>
      </c>
      <c r="P20" s="66"/>
      <c r="Q20" s="38">
        <v>3</v>
      </c>
    </row>
    <row r="21" spans="1:24" ht="14.25" customHeight="1">
      <c r="A21" s="22" t="s">
        <v>7</v>
      </c>
      <c r="B21" s="84">
        <v>43556</v>
      </c>
      <c r="C21" s="85"/>
      <c r="D21" s="65">
        <v>2</v>
      </c>
      <c r="E21" s="66"/>
      <c r="F21" s="71"/>
      <c r="G21" s="66"/>
      <c r="H21" s="38">
        <v>2</v>
      </c>
      <c r="I21" s="21"/>
      <c r="J21" s="22" t="s">
        <v>7</v>
      </c>
      <c r="K21" s="84">
        <f>K20+1</f>
        <v>43563</v>
      </c>
      <c r="L21" s="85"/>
      <c r="M21" s="65">
        <v>2</v>
      </c>
      <c r="N21" s="66"/>
      <c r="O21" s="71"/>
      <c r="P21" s="66"/>
      <c r="Q21" s="38">
        <v>2</v>
      </c>
    </row>
    <row r="22" spans="1:24" ht="14.25" customHeight="1">
      <c r="A22" s="22" t="s">
        <v>8</v>
      </c>
      <c r="B22" s="84">
        <v>43557</v>
      </c>
      <c r="C22" s="85"/>
      <c r="D22" s="65"/>
      <c r="E22" s="66"/>
      <c r="F22" s="71">
        <v>9</v>
      </c>
      <c r="G22" s="66"/>
      <c r="H22" s="38">
        <v>9</v>
      </c>
      <c r="I22" s="21"/>
      <c r="J22" s="22" t="s">
        <v>8</v>
      </c>
      <c r="K22" s="84">
        <f t="shared" ref="K22:K24" si="0">K21+1</f>
        <v>43564</v>
      </c>
      <c r="L22" s="85"/>
      <c r="M22" s="65"/>
      <c r="N22" s="66"/>
      <c r="O22" s="71"/>
      <c r="P22" s="66"/>
      <c r="Q22" s="38"/>
    </row>
    <row r="23" spans="1:24" ht="14.25" customHeight="1">
      <c r="A23" s="22" t="s">
        <v>9</v>
      </c>
      <c r="B23" s="84">
        <v>43558</v>
      </c>
      <c r="C23" s="85"/>
      <c r="D23" s="65"/>
      <c r="E23" s="66"/>
      <c r="F23" s="71">
        <v>9</v>
      </c>
      <c r="G23" s="66"/>
      <c r="H23" s="38">
        <v>9</v>
      </c>
      <c r="I23" s="21"/>
      <c r="J23" s="22" t="s">
        <v>9</v>
      </c>
      <c r="K23" s="84">
        <f t="shared" si="0"/>
        <v>43565</v>
      </c>
      <c r="L23" s="85"/>
      <c r="M23" s="65"/>
      <c r="N23" s="66"/>
      <c r="O23" s="71">
        <v>9</v>
      </c>
      <c r="P23" s="66"/>
      <c r="Q23" s="38">
        <v>9</v>
      </c>
    </row>
    <row r="24" spans="1:24" ht="14.25" customHeight="1">
      <c r="A24" s="22" t="s">
        <v>10</v>
      </c>
      <c r="B24" s="84">
        <v>43559</v>
      </c>
      <c r="C24" s="85"/>
      <c r="D24" s="65"/>
      <c r="E24" s="66"/>
      <c r="F24" s="71"/>
      <c r="G24" s="66"/>
      <c r="H24" s="38"/>
      <c r="I24" s="21"/>
      <c r="J24" s="22" t="s">
        <v>10</v>
      </c>
      <c r="K24" s="84">
        <f t="shared" si="0"/>
        <v>43566</v>
      </c>
      <c r="L24" s="85"/>
      <c r="M24" s="65"/>
      <c r="N24" s="66"/>
      <c r="O24" s="71"/>
      <c r="P24" s="66"/>
      <c r="Q24" s="38" t="str">
        <f>IF(M24=[1]Sheet2!B10,"",IF((M24+O24)&lt;&gt;0,(M24+O24), ""))</f>
        <v/>
      </c>
    </row>
    <row r="25" spans="1:24" ht="23.25" customHeight="1">
      <c r="A25" s="23" t="s">
        <v>18</v>
      </c>
      <c r="B25" s="84"/>
      <c r="C25" s="85"/>
      <c r="D25" s="65">
        <v>2</v>
      </c>
      <c r="E25" s="66"/>
      <c r="F25" s="71"/>
      <c r="G25" s="66"/>
      <c r="H25" s="38">
        <v>2</v>
      </c>
      <c r="I25" s="21"/>
      <c r="J25" s="23" t="s">
        <v>18</v>
      </c>
      <c r="K25" s="84"/>
      <c r="L25" s="85"/>
      <c r="M25" s="65">
        <v>2</v>
      </c>
      <c r="N25" s="66"/>
      <c r="O25" s="71"/>
      <c r="P25" s="66"/>
      <c r="Q25" s="38">
        <v>2</v>
      </c>
    </row>
    <row r="26" spans="1:24">
      <c r="A26" s="40" t="s">
        <v>55</v>
      </c>
      <c r="B26" s="84"/>
      <c r="C26" s="85"/>
      <c r="D26" s="65"/>
      <c r="E26" s="66"/>
      <c r="F26" s="71"/>
      <c r="G26" s="66"/>
      <c r="H26" s="38" t="str">
        <f>IF(D26=[1]Sheet2!B10,"",IF((D26+F26)&lt;&gt;0,((D26*2)+F26), ""))</f>
        <v/>
      </c>
      <c r="I26" s="21"/>
      <c r="J26" s="40" t="s">
        <v>55</v>
      </c>
      <c r="K26" s="84"/>
      <c r="L26" s="85"/>
      <c r="M26" s="65"/>
      <c r="N26" s="66"/>
      <c r="O26" s="71"/>
      <c r="P26" s="66"/>
      <c r="Q26" s="38" t="str">
        <f>IF(M26=[1]Sheet2!K10,"",IF((M26+O26)&lt;&gt;0,((M26*2)+O26), ""))</f>
        <v/>
      </c>
    </row>
    <row r="27" spans="1:24">
      <c r="A27" s="40" t="s">
        <v>56</v>
      </c>
      <c r="B27" s="84"/>
      <c r="C27" s="85"/>
      <c r="D27" s="65"/>
      <c r="E27" s="66"/>
      <c r="F27" s="71"/>
      <c r="G27" s="66"/>
      <c r="H27" s="38" t="str">
        <f>IF(D27=[1]Sheet2!B10,"",IF((D27+F27)&lt;&gt;0,((D27*3)+F27), ""))</f>
        <v/>
      </c>
      <c r="I27" s="21"/>
      <c r="J27" s="40" t="s">
        <v>56</v>
      </c>
      <c r="K27" s="84"/>
      <c r="L27" s="85"/>
      <c r="M27" s="65"/>
      <c r="N27" s="66"/>
      <c r="O27" s="71"/>
      <c r="P27" s="66"/>
      <c r="Q27" s="38" t="str">
        <f>IF(M27=[1]Sheet2!K10,"",IF((M27+O27)&lt;&gt;0,((M27*3)+O27), ""))</f>
        <v/>
      </c>
    </row>
    <row r="28" spans="1:24" ht="26.25" customHeight="1">
      <c r="A28" s="23" t="s">
        <v>19</v>
      </c>
      <c r="B28" s="84"/>
      <c r="C28" s="85"/>
      <c r="D28" s="65"/>
      <c r="E28" s="66"/>
      <c r="F28" s="71"/>
      <c r="G28" s="66"/>
      <c r="H28" s="38" t="str">
        <f>IF(D28=[1]Sheet2!B10,"",IF((D28+F28)&lt;&gt;0,(D28+F28), ""))</f>
        <v/>
      </c>
      <c r="I28" s="21"/>
      <c r="J28" s="23" t="s">
        <v>19</v>
      </c>
      <c r="K28" s="84"/>
      <c r="L28" s="85"/>
      <c r="M28" s="65"/>
      <c r="N28" s="66"/>
      <c r="O28" s="71"/>
      <c r="P28" s="66"/>
      <c r="Q28" s="38" t="str">
        <f>IF(M28=[1]Sheet2!B10,"",IF((M28+O28)&lt;&gt;0,(M28+O28), ""))</f>
        <v/>
      </c>
    </row>
    <row r="29" spans="1:24" ht="16.5" thickBot="1">
      <c r="A29" s="54" t="s">
        <v>15</v>
      </c>
      <c r="B29" s="55"/>
      <c r="C29" s="56"/>
      <c r="D29" s="62" t="str">
        <f>"="&amp;"1x"&amp;IF(SUM(D19:D24,F19:F28,D25,D28)&lt;&gt;0,SUM(D19:D24,F19:F28,D25,D28),0)&amp;"+"&amp;"2x"&amp;IF(AND(D26&lt;&gt;0,D26&lt;&gt;Sheet2!B10),D26,0) &amp; "+"&amp; "3x" &amp; IF(AND(D27&lt;&gt;0,D27&lt;&gt;Sheet2!B10),D27,0)</f>
        <v>=1x25+2x0+3x0</v>
      </c>
      <c r="E29" s="63"/>
      <c r="F29" s="63"/>
      <c r="G29" s="64"/>
      <c r="H29" s="39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25</v>
      </c>
      <c r="I29" s="21"/>
      <c r="J29" s="89" t="s">
        <v>15</v>
      </c>
      <c r="K29" s="55"/>
      <c r="L29" s="90"/>
      <c r="M29" s="62" t="str">
        <f>"="&amp;"1x"&amp;IF(SUM(M19:M24,O19:O28,M25,M28)&lt;&gt;0,SUM(M19:M24,O19:O28,M25,M28),0)&amp;"+"&amp;"2x"&amp;IF(AND(M26&lt;&gt;0,M26&lt;&gt;Sheet2!B10),M26,0) &amp; "+"&amp; "3x" &amp; IF(AND(M27&lt;&gt;0,M27&lt;&gt;Sheet2!B10),M27,0)</f>
        <v>=1x16+2x0+3x0</v>
      </c>
      <c r="N29" s="63"/>
      <c r="O29" s="63"/>
      <c r="P29" s="64"/>
      <c r="Q29" s="39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16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86" t="s">
        <v>16</v>
      </c>
      <c r="B31" s="87"/>
      <c r="C31" s="87"/>
      <c r="D31" s="87"/>
      <c r="E31" s="87"/>
      <c r="F31" s="87"/>
      <c r="G31" s="87"/>
      <c r="H31" s="88"/>
      <c r="I31" s="21"/>
      <c r="J31" s="86" t="s">
        <v>17</v>
      </c>
      <c r="K31" s="87"/>
      <c r="L31" s="87"/>
      <c r="M31" s="87"/>
      <c r="N31" s="87"/>
      <c r="O31" s="87"/>
      <c r="P31" s="87"/>
      <c r="Q31" s="88"/>
    </row>
    <row r="32" spans="1:24" s="44" customFormat="1" ht="39" thickTop="1">
      <c r="A32" s="41" t="s">
        <v>13</v>
      </c>
      <c r="B32" s="69" t="s">
        <v>14</v>
      </c>
      <c r="C32" s="70"/>
      <c r="D32" s="67" t="s">
        <v>39</v>
      </c>
      <c r="E32" s="68"/>
      <c r="F32" s="72" t="s">
        <v>40</v>
      </c>
      <c r="G32" s="68"/>
      <c r="H32" s="42" t="s">
        <v>51</v>
      </c>
      <c r="I32" s="43"/>
      <c r="J32" s="41" t="s">
        <v>13</v>
      </c>
      <c r="K32" s="69" t="s">
        <v>14</v>
      </c>
      <c r="L32" s="70"/>
      <c r="M32" s="67" t="s">
        <v>39</v>
      </c>
      <c r="N32" s="68"/>
      <c r="O32" s="72" t="s">
        <v>40</v>
      </c>
      <c r="P32" s="68"/>
      <c r="Q32" s="42" t="s">
        <v>51</v>
      </c>
    </row>
    <row r="33" spans="1:17">
      <c r="A33" s="22" t="s">
        <v>52</v>
      </c>
      <c r="B33" s="59">
        <f>K24+2</f>
        <v>43568</v>
      </c>
      <c r="C33" s="60"/>
      <c r="D33" s="61"/>
      <c r="E33" s="58"/>
      <c r="F33" s="57"/>
      <c r="G33" s="58"/>
      <c r="H33" s="38" t="str">
        <f>IF(D33=[1]Sheet2!B10,"",IF((D33+F33)&lt;&gt;0,(D33+F33), ""))</f>
        <v/>
      </c>
      <c r="I33" s="24"/>
      <c r="J33" s="22" t="s">
        <v>52</v>
      </c>
      <c r="K33" s="59">
        <f>B38+2</f>
        <v>43575</v>
      </c>
      <c r="L33" s="60"/>
      <c r="M33" s="61"/>
      <c r="N33" s="58"/>
      <c r="O33" s="57"/>
      <c r="P33" s="58"/>
      <c r="Q33" s="38" t="str">
        <f>IF(M33=[1]Sheet2!B10,"",IF((M33+O33)&lt;&gt;0,(M33+O33), ""))</f>
        <v/>
      </c>
    </row>
    <row r="34" spans="1:17" ht="15" customHeight="1">
      <c r="A34" s="22" t="s">
        <v>6</v>
      </c>
      <c r="B34" s="59">
        <f>B33+1</f>
        <v>43569</v>
      </c>
      <c r="C34" s="60"/>
      <c r="D34" s="65"/>
      <c r="E34" s="66"/>
      <c r="F34" s="71"/>
      <c r="G34" s="66"/>
      <c r="H34" s="38"/>
      <c r="I34" s="21"/>
      <c r="J34" s="22" t="s">
        <v>6</v>
      </c>
      <c r="K34" s="59">
        <f>K33+1</f>
        <v>43576</v>
      </c>
      <c r="L34" s="60"/>
      <c r="M34" s="65"/>
      <c r="N34" s="66"/>
      <c r="O34" s="71">
        <v>3</v>
      </c>
      <c r="P34" s="66"/>
      <c r="Q34" s="38">
        <v>3</v>
      </c>
    </row>
    <row r="35" spans="1:17" ht="15" customHeight="1">
      <c r="A35" s="22" t="s">
        <v>7</v>
      </c>
      <c r="B35" s="59">
        <f t="shared" ref="B35:B38" si="1">B34+1</f>
        <v>43570</v>
      </c>
      <c r="C35" s="60"/>
      <c r="D35" s="65">
        <v>2</v>
      </c>
      <c r="E35" s="66"/>
      <c r="F35" s="71"/>
      <c r="G35" s="66"/>
      <c r="H35" s="38">
        <v>2</v>
      </c>
      <c r="I35" s="21"/>
      <c r="J35" s="22" t="s">
        <v>7</v>
      </c>
      <c r="K35" s="59">
        <f t="shared" ref="K35:K38" si="2">K34+1</f>
        <v>43577</v>
      </c>
      <c r="L35" s="60"/>
      <c r="M35" s="65">
        <v>2</v>
      </c>
      <c r="N35" s="66"/>
      <c r="O35" s="71"/>
      <c r="P35" s="66"/>
      <c r="Q35" s="38">
        <v>2</v>
      </c>
    </row>
    <row r="36" spans="1:17" ht="15" customHeight="1">
      <c r="A36" s="22" t="s">
        <v>8</v>
      </c>
      <c r="B36" s="59">
        <f t="shared" si="1"/>
        <v>43571</v>
      </c>
      <c r="C36" s="60"/>
      <c r="D36" s="65"/>
      <c r="E36" s="66"/>
      <c r="F36" s="71">
        <v>9</v>
      </c>
      <c r="G36" s="66"/>
      <c r="H36" s="38">
        <v>9</v>
      </c>
      <c r="I36" s="21"/>
      <c r="J36" s="22" t="s">
        <v>8</v>
      </c>
      <c r="K36" s="59">
        <f t="shared" si="2"/>
        <v>43578</v>
      </c>
      <c r="L36" s="60"/>
      <c r="M36" s="65"/>
      <c r="N36" s="66"/>
      <c r="O36" s="71">
        <v>9</v>
      </c>
      <c r="P36" s="66"/>
      <c r="Q36" s="38">
        <v>9</v>
      </c>
    </row>
    <row r="37" spans="1:17" ht="15" customHeight="1">
      <c r="A37" s="22" t="s">
        <v>9</v>
      </c>
      <c r="B37" s="59">
        <f t="shared" si="1"/>
        <v>43572</v>
      </c>
      <c r="C37" s="60"/>
      <c r="D37" s="65"/>
      <c r="E37" s="66"/>
      <c r="F37" s="71">
        <v>9</v>
      </c>
      <c r="G37" s="66"/>
      <c r="H37" s="38">
        <v>9</v>
      </c>
      <c r="I37" s="21"/>
      <c r="J37" s="22" t="s">
        <v>9</v>
      </c>
      <c r="K37" s="59">
        <f t="shared" si="2"/>
        <v>43579</v>
      </c>
      <c r="L37" s="60"/>
      <c r="M37" s="65"/>
      <c r="N37" s="66"/>
      <c r="O37" s="71">
        <v>9</v>
      </c>
      <c r="P37" s="66"/>
      <c r="Q37" s="38">
        <v>9</v>
      </c>
    </row>
    <row r="38" spans="1:17" ht="15" customHeight="1">
      <c r="A38" s="22" t="s">
        <v>10</v>
      </c>
      <c r="B38" s="59">
        <f t="shared" si="1"/>
        <v>43573</v>
      </c>
      <c r="C38" s="60"/>
      <c r="D38" s="61"/>
      <c r="E38" s="58"/>
      <c r="F38" s="57"/>
      <c r="G38" s="58"/>
      <c r="H38" s="38" t="str">
        <f>IF(D38=[1]Sheet2!B10,"",IF((D38+F38)&lt;&gt;0,(D38+F38), ""))</f>
        <v/>
      </c>
      <c r="I38" s="21"/>
      <c r="J38" s="22" t="s">
        <v>10</v>
      </c>
      <c r="K38" s="59">
        <f t="shared" si="2"/>
        <v>43580</v>
      </c>
      <c r="L38" s="60"/>
      <c r="M38" s="61"/>
      <c r="N38" s="58"/>
      <c r="O38" s="57"/>
      <c r="P38" s="58"/>
      <c r="Q38" s="38" t="str">
        <f>IF(M38=[1]Sheet2!B10,"",IF((M38+O38)&lt;&gt;0,(M38+O38), ""))</f>
        <v/>
      </c>
    </row>
    <row r="39" spans="1:17" ht="21.75" customHeight="1">
      <c r="A39" s="23" t="s">
        <v>18</v>
      </c>
      <c r="B39" s="59"/>
      <c r="C39" s="60"/>
      <c r="D39" s="61">
        <v>2</v>
      </c>
      <c r="E39" s="58"/>
      <c r="F39" s="57"/>
      <c r="G39" s="58"/>
      <c r="H39" s="38">
        <v>2</v>
      </c>
      <c r="I39" s="21"/>
      <c r="J39" s="23" t="s">
        <v>18</v>
      </c>
      <c r="K39" s="59"/>
      <c r="L39" s="60"/>
      <c r="M39" s="61">
        <v>2</v>
      </c>
      <c r="N39" s="58"/>
      <c r="O39" s="57"/>
      <c r="P39" s="58"/>
      <c r="Q39" s="38">
        <v>2</v>
      </c>
    </row>
    <row r="40" spans="1:17">
      <c r="A40" s="40" t="s">
        <v>55</v>
      </c>
      <c r="B40" s="59"/>
      <c r="C40" s="60"/>
      <c r="D40" s="61"/>
      <c r="E40" s="58"/>
      <c r="F40" s="57"/>
      <c r="G40" s="58"/>
      <c r="H40" s="38" t="str">
        <f>IF(D40=[1]Sheet2!B24,"",IF((D40+F40)&lt;&gt;0,((D40*2)+F40), ""))</f>
        <v/>
      </c>
      <c r="I40" s="21"/>
      <c r="J40" s="40" t="s">
        <v>55</v>
      </c>
      <c r="K40" s="59"/>
      <c r="L40" s="60"/>
      <c r="M40" s="61"/>
      <c r="N40" s="58"/>
      <c r="O40" s="57"/>
      <c r="P40" s="58"/>
      <c r="Q40" s="38" t="str">
        <f>IF(M40=[1]Sheet2!K24,"",IF((M40+O40)&lt;&gt;0,((M40*2)+O40), ""))</f>
        <v/>
      </c>
    </row>
    <row r="41" spans="1:17">
      <c r="A41" s="40" t="s">
        <v>56</v>
      </c>
      <c r="B41" s="59"/>
      <c r="C41" s="60"/>
      <c r="D41" s="61"/>
      <c r="E41" s="58"/>
      <c r="F41" s="57"/>
      <c r="G41" s="58"/>
      <c r="H41" s="38" t="str">
        <f>IF(D41=[1]Sheet2!B24,"",IF((D41+F41)&lt;&gt;0,((D41*3)+F41), ""))</f>
        <v/>
      </c>
      <c r="I41" s="21"/>
      <c r="J41" s="40" t="s">
        <v>56</v>
      </c>
      <c r="K41" s="59"/>
      <c r="L41" s="60"/>
      <c r="M41" s="61"/>
      <c r="N41" s="58"/>
      <c r="O41" s="57"/>
      <c r="P41" s="58"/>
      <c r="Q41" s="38" t="str">
        <f>IF(M41=[1]Sheet2!K24,"",IF((M41+O41)&lt;&gt;0,((M41*3)+O41), ""))</f>
        <v/>
      </c>
    </row>
    <row r="42" spans="1:17" ht="21.75" customHeight="1">
      <c r="A42" s="23" t="s">
        <v>19</v>
      </c>
      <c r="B42" s="59"/>
      <c r="C42" s="60"/>
      <c r="D42" s="61"/>
      <c r="E42" s="58"/>
      <c r="F42" s="57"/>
      <c r="G42" s="58"/>
      <c r="H42" s="38" t="str">
        <f>IF(D42=[1]Sheet2!B10,"",IF((D42+F42)&lt;&gt;0,(D42+F42), ""))</f>
        <v/>
      </c>
      <c r="I42" s="21"/>
      <c r="J42" s="23" t="s">
        <v>19</v>
      </c>
      <c r="K42" s="59"/>
      <c r="L42" s="60"/>
      <c r="M42" s="61"/>
      <c r="N42" s="58"/>
      <c r="O42" s="57"/>
      <c r="P42" s="58"/>
      <c r="Q42" s="38" t="str">
        <f>IF(M42=[1]Sheet2!B10,"",IF((M42+O42)&lt;&gt;0,(M42+O42), ""))</f>
        <v/>
      </c>
    </row>
    <row r="43" spans="1:17" ht="16.5" thickBot="1">
      <c r="A43" s="54" t="s">
        <v>15</v>
      </c>
      <c r="B43" s="55"/>
      <c r="C43" s="56"/>
      <c r="D43" s="62"/>
      <c r="E43" s="63"/>
      <c r="F43" s="63"/>
      <c r="G43" s="64"/>
      <c r="H43" s="39">
        <v>22</v>
      </c>
      <c r="I43" s="21"/>
      <c r="J43" s="54" t="s">
        <v>15</v>
      </c>
      <c r="K43" s="55"/>
      <c r="L43" s="56"/>
      <c r="M43" s="62"/>
      <c r="N43" s="63"/>
      <c r="O43" s="63"/>
      <c r="P43" s="64"/>
      <c r="Q43" s="39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25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75" t="str">
        <f>"کۆی گشتی کاتژمێرەکان : [" &amp; SUM(H29,Q29,H43,Q43) &amp; "] کاتژمێر"</f>
        <v>کۆی گشتی کاتژمێرەکان : [88] کاتژمێر</v>
      </c>
      <c r="B45" s="75"/>
      <c r="C45" s="75"/>
      <c r="D45" s="75"/>
      <c r="E45" s="75"/>
      <c r="F45" s="75"/>
      <c r="G45" s="75"/>
      <c r="H45" s="25"/>
      <c r="I45" s="75" t="str">
        <f>"کۆی کاتژمێرەکانی زێدەکی :[" &amp; SUM(H29,Q29,H43,Q43) - (IF(H29=0,0,P5)+IF(Q29=0,0,P5)+IF(H43=0,0,P5)+IF(Q43=0,0,P5)) &amp; "] کاتژمێر"</f>
        <v>کۆی کاتژمێرەکانی زێدەکی :[48] کاتژمێر</v>
      </c>
      <c r="J45" s="75"/>
      <c r="K45" s="75"/>
      <c r="L45" s="75"/>
      <c r="M45" s="75"/>
      <c r="N45" s="75"/>
      <c r="O45" s="75"/>
      <c r="P45" s="25"/>
      <c r="Q45" s="25"/>
    </row>
    <row r="46" spans="1:17" ht="17.25" thickTop="1" thickBot="1">
      <c r="A46" s="75" t="str">
        <f>"کۆی کاتژمێرەکانی نیساب :[" &amp;IF(H29=0,0,P5)+IF(Q29=0,0,P5)+IF(H43=0,0,P5)+IF(Q43=0,0,P5) &amp; "] کاتژمێر"</f>
        <v>کۆی کاتژمێرەکانی نیساب :[40] کاتژمێر</v>
      </c>
      <c r="B46" s="75"/>
      <c r="C46" s="75"/>
      <c r="D46" s="75"/>
      <c r="E46" s="75"/>
      <c r="F46" s="75"/>
      <c r="G46" s="75"/>
      <c r="H46" s="25"/>
      <c r="I46" s="76" t="s">
        <v>20</v>
      </c>
      <c r="J46" s="76"/>
      <c r="K46" s="76"/>
      <c r="L46" s="79">
        <v>3500</v>
      </c>
      <c r="M46" s="79"/>
      <c r="N46" s="26" t="s">
        <v>30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77" t="s">
        <v>61</v>
      </c>
      <c r="J47" s="77"/>
      <c r="K47" s="77"/>
      <c r="L47" s="80">
        <f>L46*( SUM(H29,Q29,H43,Q43) - (IF(H29=0,0,P5)+IF(Q29=0,0,P5)+IF(H43=0,0,P5)+IF(Q43=0,0,P5)))</f>
        <v>168000</v>
      </c>
      <c r="M47" s="80"/>
      <c r="N47" s="26" t="s">
        <v>30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78" t="s">
        <v>41</v>
      </c>
      <c r="B49" s="78"/>
      <c r="C49" s="78"/>
      <c r="D49" s="10"/>
      <c r="E49" s="5"/>
      <c r="F49" s="5"/>
      <c r="G49" s="74"/>
      <c r="H49" s="74"/>
      <c r="I49" s="74"/>
      <c r="J49" s="74"/>
      <c r="K49" s="4"/>
      <c r="L49" s="4"/>
      <c r="M49" s="73" t="s">
        <v>42</v>
      </c>
      <c r="N49" s="73"/>
      <c r="O49" s="73"/>
      <c r="P49" s="4"/>
      <c r="Q49" s="4"/>
    </row>
    <row r="50" spans="1:17">
      <c r="A50" s="78" t="s">
        <v>43</v>
      </c>
      <c r="B50" s="78"/>
      <c r="C50" s="78"/>
      <c r="D50" s="10"/>
      <c r="E50" s="5"/>
      <c r="F50" s="5"/>
      <c r="G50" s="74"/>
      <c r="H50" s="74"/>
      <c r="I50" s="74"/>
      <c r="J50" s="74"/>
      <c r="K50" s="4"/>
      <c r="L50" s="4"/>
      <c r="M50" s="73" t="s">
        <v>44</v>
      </c>
      <c r="N50" s="73"/>
      <c r="O50" s="73"/>
      <c r="P50" s="4"/>
      <c r="Q50" s="4"/>
    </row>
    <row r="51" spans="1:17" ht="63.7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78" t="s">
        <v>65</v>
      </c>
      <c r="B52" s="78"/>
      <c r="C52" s="78"/>
      <c r="D52" s="10"/>
      <c r="E52" s="5"/>
      <c r="F52" s="5"/>
      <c r="G52" s="81" t="s">
        <v>62</v>
      </c>
      <c r="H52" s="74"/>
      <c r="I52" s="74"/>
      <c r="J52" s="74"/>
      <c r="K52" s="6"/>
      <c r="L52" s="6"/>
      <c r="M52" s="73" t="s">
        <v>31</v>
      </c>
      <c r="N52" s="73"/>
      <c r="O52" s="73"/>
      <c r="P52" s="4"/>
      <c r="Q52" s="4"/>
    </row>
    <row r="53" spans="1:17" ht="14.25" customHeight="1">
      <c r="A53" s="78" t="s">
        <v>45</v>
      </c>
      <c r="B53" s="78"/>
      <c r="C53" s="78"/>
      <c r="D53" s="10"/>
      <c r="E53" s="5"/>
      <c r="F53" s="5"/>
      <c r="G53" s="74" t="s">
        <v>46</v>
      </c>
      <c r="H53" s="74"/>
      <c r="I53" s="74"/>
      <c r="J53" s="74"/>
      <c r="K53" s="6"/>
      <c r="L53" s="6"/>
      <c r="M53" s="73" t="s">
        <v>47</v>
      </c>
      <c r="N53" s="73"/>
      <c r="O53" s="73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7">
    <mergeCell ref="B10:G10"/>
    <mergeCell ref="H10:M10"/>
    <mergeCell ref="N10:R10"/>
    <mergeCell ref="B11:G11"/>
    <mergeCell ref="H11:M11"/>
    <mergeCell ref="N11:R11"/>
    <mergeCell ref="N8:O8"/>
    <mergeCell ref="L8:M8"/>
    <mergeCell ref="J8:K8"/>
    <mergeCell ref="P8:Q8"/>
    <mergeCell ref="B8:G8"/>
    <mergeCell ref="F9:G9"/>
    <mergeCell ref="B9:E9"/>
    <mergeCell ref="B26:C26"/>
    <mergeCell ref="O23:P23"/>
    <mergeCell ref="O24:P24"/>
    <mergeCell ref="O25:P25"/>
    <mergeCell ref="O28:P28"/>
    <mergeCell ref="B22:C22"/>
    <mergeCell ref="D20:E20"/>
    <mergeCell ref="D21:E21"/>
    <mergeCell ref="B20:C20"/>
    <mergeCell ref="B21:C21"/>
    <mergeCell ref="F27:G27"/>
    <mergeCell ref="D27:E27"/>
    <mergeCell ref="D22:E22"/>
    <mergeCell ref="O22:P22"/>
    <mergeCell ref="M23:N23"/>
    <mergeCell ref="F20:G20"/>
    <mergeCell ref="O21:P21"/>
    <mergeCell ref="O20:P20"/>
    <mergeCell ref="M20:N20"/>
    <mergeCell ref="M21:N21"/>
    <mergeCell ref="M22:N22"/>
    <mergeCell ref="M27:N27"/>
    <mergeCell ref="D23:E23"/>
    <mergeCell ref="D24:E24"/>
    <mergeCell ref="F26:G26"/>
    <mergeCell ref="D28:E28"/>
    <mergeCell ref="F21:G21"/>
    <mergeCell ref="F22:G22"/>
    <mergeCell ref="K20:L20"/>
    <mergeCell ref="K21:L21"/>
    <mergeCell ref="M19:N19"/>
    <mergeCell ref="O18:P18"/>
    <mergeCell ref="F18:G18"/>
    <mergeCell ref="M18:N18"/>
    <mergeCell ref="F23:G23"/>
    <mergeCell ref="F24:G24"/>
    <mergeCell ref="F25:G25"/>
    <mergeCell ref="K22:L22"/>
    <mergeCell ref="K23:L23"/>
    <mergeCell ref="K24:L24"/>
    <mergeCell ref="D19:E19"/>
    <mergeCell ref="D25:E25"/>
    <mergeCell ref="AD10:AE10"/>
    <mergeCell ref="S8:T8"/>
    <mergeCell ref="S9:T9"/>
    <mergeCell ref="S10:T10"/>
    <mergeCell ref="U8:V8"/>
    <mergeCell ref="U9:V9"/>
    <mergeCell ref="U10:V10"/>
    <mergeCell ref="AF5:AG5"/>
    <mergeCell ref="W10:X10"/>
    <mergeCell ref="AB8:AC8"/>
    <mergeCell ref="AB9:AC9"/>
    <mergeCell ref="AB10:AC10"/>
    <mergeCell ref="W8:X8"/>
    <mergeCell ref="S5:T5"/>
    <mergeCell ref="Y8:AA8"/>
    <mergeCell ref="Y9:AA9"/>
    <mergeCell ref="Y10:AA10"/>
    <mergeCell ref="W9:X9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M2:N2"/>
    <mergeCell ref="P7:Q7"/>
    <mergeCell ref="L9:M9"/>
    <mergeCell ref="J9:K9"/>
    <mergeCell ref="P9:Q9"/>
    <mergeCell ref="M5:O5"/>
    <mergeCell ref="H9:I9"/>
    <mergeCell ref="N9:O9"/>
    <mergeCell ref="A3:C3"/>
    <mergeCell ref="A4:B4"/>
    <mergeCell ref="C4:F4"/>
    <mergeCell ref="A5:B5"/>
    <mergeCell ref="C5:F5"/>
    <mergeCell ref="B7:C7"/>
    <mergeCell ref="D7:E7"/>
    <mergeCell ref="F7:G7"/>
    <mergeCell ref="J7:K7"/>
    <mergeCell ref="L7:M7"/>
    <mergeCell ref="N7:O7"/>
    <mergeCell ref="H7:I7"/>
    <mergeCell ref="H8:I8"/>
    <mergeCell ref="A17:H17"/>
    <mergeCell ref="B18:C18"/>
    <mergeCell ref="D18:E18"/>
    <mergeCell ref="F19:G19"/>
    <mergeCell ref="B19:C19"/>
    <mergeCell ref="D15:E15"/>
    <mergeCell ref="F14:Q14"/>
    <mergeCell ref="F15:Q15"/>
    <mergeCell ref="K18:L18"/>
    <mergeCell ref="J17:Q17"/>
    <mergeCell ref="O19:P19"/>
    <mergeCell ref="K19:L19"/>
    <mergeCell ref="A14:C15"/>
    <mergeCell ref="D14:E14"/>
    <mergeCell ref="B12:R12"/>
    <mergeCell ref="B23:C23"/>
    <mergeCell ref="B24:C24"/>
    <mergeCell ref="B25:C25"/>
    <mergeCell ref="B28:C28"/>
    <mergeCell ref="J31:Q31"/>
    <mergeCell ref="B27:C27"/>
    <mergeCell ref="M29:P29"/>
    <mergeCell ref="K26:L26"/>
    <mergeCell ref="K27:L27"/>
    <mergeCell ref="K28:L28"/>
    <mergeCell ref="O27:P27"/>
    <mergeCell ref="D26:E26"/>
    <mergeCell ref="F28:G28"/>
    <mergeCell ref="D29:G29"/>
    <mergeCell ref="M24:N24"/>
    <mergeCell ref="M25:N25"/>
    <mergeCell ref="M28:N28"/>
    <mergeCell ref="M26:N26"/>
    <mergeCell ref="O26:P26"/>
    <mergeCell ref="K25:L25"/>
    <mergeCell ref="A31:H31"/>
    <mergeCell ref="J29:L29"/>
    <mergeCell ref="A29:C29"/>
    <mergeCell ref="O33:P33"/>
    <mergeCell ref="O32:P32"/>
    <mergeCell ref="F39:G39"/>
    <mergeCell ref="O39:P39"/>
    <mergeCell ref="B37:C37"/>
    <mergeCell ref="B34:C34"/>
    <mergeCell ref="M33:N33"/>
    <mergeCell ref="F35:G35"/>
    <mergeCell ref="F36:G36"/>
    <mergeCell ref="M35:N35"/>
    <mergeCell ref="D35:E35"/>
    <mergeCell ref="O35:P35"/>
    <mergeCell ref="O34:P34"/>
    <mergeCell ref="M34:N34"/>
    <mergeCell ref="D34:E34"/>
    <mergeCell ref="F33:G33"/>
    <mergeCell ref="O36:P36"/>
    <mergeCell ref="O37:P37"/>
    <mergeCell ref="O38:P38"/>
    <mergeCell ref="M39:N39"/>
    <mergeCell ref="F37:G37"/>
    <mergeCell ref="D36:E36"/>
    <mergeCell ref="M38:N38"/>
    <mergeCell ref="B32:C32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M36:N36"/>
    <mergeCell ref="M37:N37"/>
    <mergeCell ref="B39:C39"/>
    <mergeCell ref="D39:E39"/>
    <mergeCell ref="D32:E32"/>
    <mergeCell ref="B33:C33"/>
    <mergeCell ref="K32:L32"/>
    <mergeCell ref="K34:L34"/>
    <mergeCell ref="K35:L35"/>
    <mergeCell ref="K36:L36"/>
    <mergeCell ref="B35:C35"/>
    <mergeCell ref="F34:G34"/>
    <mergeCell ref="D33:E33"/>
    <mergeCell ref="K33:L33"/>
    <mergeCell ref="M32:N32"/>
    <mergeCell ref="K37:L37"/>
    <mergeCell ref="K38:L38"/>
    <mergeCell ref="F38:G38"/>
    <mergeCell ref="D37:E37"/>
    <mergeCell ref="D38:E38"/>
    <mergeCell ref="B36:C36"/>
    <mergeCell ref="F32:G32"/>
    <mergeCell ref="A43:C43"/>
    <mergeCell ref="O40:P40"/>
    <mergeCell ref="B41:C41"/>
    <mergeCell ref="K41:L41"/>
    <mergeCell ref="M41:N41"/>
    <mergeCell ref="O41:P41"/>
    <mergeCell ref="B38:C38"/>
    <mergeCell ref="M40:N40"/>
    <mergeCell ref="B42:C42"/>
    <mergeCell ref="J43:L43"/>
    <mergeCell ref="K42:L42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2:N42"/>
    <mergeCell ref="O42:P42"/>
    <mergeCell ref="K39:L39"/>
  </mergeCells>
  <dataValidations count="6">
    <dataValidation type="list" allowBlank="1" showInputMessage="1" showErrorMessage="1" sqref="Q19:Q28 O33:P33 Q33:Q42 O34:O42 F20:F28 H19:H28 F34:F42 O20:O28 H33:H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F19 O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9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20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421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99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97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96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92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91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256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212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98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97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95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94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92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91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89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88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86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85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0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48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46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4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42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40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30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28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6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24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22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03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04" stopIfTrue="1" id="{511B47B4-46EC-4625-8E16-3F0E9A7FC61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05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02" id="{A7FEFA03-5ECA-4523-9F2A-6B44AE732A3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1" id="{BFC40825-55C7-46F7-9D48-6516C570A2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00" id="{BC0F6E23-39CF-423D-BB6A-54AA8BEF9C0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99" id="{4717DF98-D97C-4CF9-907E-7E1027A13A7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98" id="{9FD033F3-E977-4D1F-9389-0B694905B8E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95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96" stopIfTrue="1" id="{8AFA2373-ACF3-43C0-8523-4C828F0E2A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97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94" id="{E9F7E672-9E14-451B-B485-E2D15729E1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93" id="{2819F9B5-AEA0-46C0-8231-78CDA8F74FF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92" id="{3CD4AE36-6BC5-475A-9DF1-249C390B21A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91" id="{85A1948F-CF2B-47AB-9509-686483ECB89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90" id="{7576DAFA-867F-4CBA-BCD5-4361972AAD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89" id="{F3EF719E-BF06-4E02-A207-D483FAB67E65}">
            <xm:f>$D$19='\Users\fikrybio\Desktop\[2017.xlsx]Sheet2'!#REF!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8" id="{EE26AB5F-1351-4AF0-8488-8324A132F1F6}">
            <xm:f>$D$20='\Users\fikrybio\Desktop\[2017.xlsx]Sheet2'!#REF!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7" id="{230ED13E-C800-4FA1-A48D-FDE899B082CA}">
            <xm:f>$D$21='\Users\fikrybio\Desktop\[2017.xlsx]Sheet2'!#REF!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6" id="{B44E81F8-C7EF-41D6-A8B3-486C5392F43B}">
            <xm:f>$D$22='\Users\fikrybio\Desktop\[2017.xlsx]Sheet2'!#REF!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5" id="{AF230AD3-7777-45ED-A2B1-619DD82679DF}">
            <xm:f>$D$23='\Users\fikrybio\Desktop\[2017.xlsx]Sheet2'!#REF!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4" id="{D5928436-C8C3-4295-9F60-C4C9C14E64FB}">
            <xm:f>$D$24='\Users\fikrybio\Desktop\[2017.xlsx]Sheet2'!#REF!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3" id="{5BA22198-B16D-4844-9D0A-B7115D3CD9DE}">
            <xm:f>$D$25='\Users\fikrybio\Desktop\[2017.xlsx]Sheet2'!#REF!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2" id="{36619CBE-1650-4670-BB39-57B7733F2612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1" id="{510F0344-23AA-45D4-A7C1-38240EFEB8EB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80" id="{1B646128-E64E-412E-85A2-CEDADBB39125}">
            <xm:f>$D$28='\Users\fikrybio\Desktop\[2017.xlsx]Sheet2'!#REF!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7" stopIfTrue="1" id="{1495D303-0E68-4E64-8C69-575D54EDE8A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8" stopIfTrue="1" id="{094D1D4B-C1E6-4021-AAE6-0E31D0EA6509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9" id="{E5031C82-BF77-4AEA-97BE-8574CFCB524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66" id="{17272186-1FDA-4BBC-B248-ED4484E579D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65" id="{86D9682A-D546-4148-9CAF-EA705674DC8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4" id="{BF73914B-0210-44C2-A923-C20A01B7F71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63" id="{3093E949-C345-4D26-8D06-770607E0624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2" id="{D292A6B5-0414-4596-AAF1-D668268B9F7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61" id="{9A6D1172-9294-4855-B81A-BCC8A50C158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M19:O19</xm:sqref>
        </x14:conditionalFormatting>
        <x14:conditionalFormatting xmlns:xm="http://schemas.microsoft.com/office/excel/2006/main">
          <x14:cfRule type="expression" priority="60" id="{0C41A99F-7CA3-466B-A078-BFB9B440D67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9" id="{AA746DCA-7B04-46BC-B405-9F7D34B34B3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58" id="{3918B363-795D-4F13-9253-06838EABD68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7" id="{12148599-2BF2-44DC-B090-9A6AABAD8E4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6" id="{7C8DA6A7-8F32-4120-8C47-CB04A3DF103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55" id="{E5C92BF6-521C-4C18-A011-224C1CB2157F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54" id="{596C4ADD-ED0D-49AA-ACB3-0AB495FF087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3" id="{F647807F-AB67-490D-A927-B37B665F8EB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52" id="{312C00F1-0FBB-4EA2-A5F9-3D1E4B11F00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51" id="{80CFF4F7-8269-4227-B5A4-F295BD0FCD6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0" id="{8ADD332C-5E07-40C7-9B4D-1BBFA523A30C}">
            <xm:f>$M$19='\Users\fikrybio\Desktop\[2017.xlsx]Sheet2'!#REF!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9" id="{C58DB522-590A-4DF7-9A88-7022FDA534D3}">
            <xm:f>$M$20='\Users\fikrybio\Desktop\[2017.xlsx]Sheet2'!#REF!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8" id="{55204B17-C2E5-4B4A-BD0D-7951B166508B}">
            <xm:f>$M$21='\Users\fikrybio\Desktop\[2017.xlsx]Sheet2'!#REF!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7" id="{CF6DBD26-CE87-4979-AEB3-29A2B09F300C}">
            <xm:f>$M$22='\Users\fikrybio\Desktop\[2017.xlsx]Sheet2'!#REF!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36" id="{90576BDE-312A-4B0D-8E98-48DCC56BF1D8}">
            <xm:f>$M$23='\Users\fikrybio\Desktop\[2017.xlsx]Sheet2'!#REF!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35" id="{412C8283-A1F1-410B-BF92-E88C2A686BDF}">
            <xm:f>$M$24='\Users\fikrybio\Desktop\[2017.xlsx]Sheet2'!#REF!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34" id="{A3220117-87ED-455D-BE73-11097EEF6CD5}">
            <xm:f>$M$25='\Users\fikrybio\Desktop\[2017.xlsx]Sheet2'!#REF!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33" id="{2451D3CC-302C-4475-9120-22BF49D1DAE4}">
            <xm:f>$M$28='\Users\fikrybio\Desktop\[2017.xlsx]Sheet2'!#REF!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32" id="{5646F092-1656-4484-85F1-DF86987E7960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1" id="{F3CB43F8-A3B1-453A-93A5-C76B8C56A3E1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20" id="{A84EA8EF-0C92-4F72-AA81-5F53306C7A98}">
            <xm:f>$M$33='\Users\fikrybio\Desktop\[2017.xlsx]Sheet2'!#REF!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9" id="{A187FE5A-49ED-4890-977A-820C4DD76C66}">
            <xm:f>$M$34='\Users\fikrybio\Desktop\[2017.xlsx]Sheet2'!#REF!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8" id="{32A3CD73-C7FE-4CA4-B25B-E3A63F37E772}">
            <xm:f>$M$35='\Users\fikrybio\Desktop\[2017.xlsx]Sheet2'!#REF!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7" id="{1AE61A8D-3E0B-4345-B41C-E4FF848F0867}">
            <xm:f>$M$36='\Users\fikrybio\Desktop\[2017.xlsx]Sheet2'!#REF!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6" id="{368B95AE-40CC-4D7C-A8FC-AD6051217B34}">
            <xm:f>$M$37='\Users\fikrybio\Desktop\[2017.xlsx]Sheet2'!#REF!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1EA4EC5B-0E3C-4349-B141-6662616C21B6}">
            <xm:f>$M$38='\Users\fikrybio\Desktop\[2017.xlsx]Sheet2'!#REF!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4" id="{7533191E-2770-4C5A-BE83-5CB3B01E9D8E}">
            <xm:f>$M$39='\Users\fikrybio\Desktop\[2017.xlsx]Sheet2'!#REF!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5CF3299A-D223-42A8-8AAE-E0B8AB41FC9C}">
            <xm:f>$M$42='\Users\fikrybio\Desktop\[2017.xlsx]Sheet2'!#REF!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2" id="{3B7A3C46-D5B2-4903-A989-06984256604E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1" id="{806D4439-5070-40DF-81FA-AD9865AE754E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0" id="{B7D1B6D6-5BA6-4E46-A742-498B048C080B}">
            <xm:f>$D$33='\Users\fikrybio\Desktop\[2017.xlsx]Sheet2'!#REF!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" id="{DB2E6E5E-EC29-4EBF-AB61-3CC0B3194C59}">
            <xm:f>$D$34='\Users\fikrybio\Desktop\[2017.xlsx]Sheet2'!#REF!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" id="{6BEAD333-66F9-4C58-9B2C-5B51F31E8025}">
            <xm:f>$D$35='\Users\fikrybio\Desktop\[2017.xlsx]Sheet2'!#REF!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" id="{D780717D-A3B0-43BC-A460-98BA579CBB84}">
            <xm:f>$D$36='\Users\fikrybio\Desktop\[2017.xlsx]Sheet2'!#REF!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" id="{C7ACD201-E6DA-4B15-AFEA-EA30F39DFDFC}">
            <xm:f>$D$37='\Users\fikrybio\Desktop\[2017.xlsx]Sheet2'!#REF!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" id="{ED9B4448-3E9E-42D7-BE9C-4CD7D6AE25C7}">
            <xm:f>$D$38='\Users\fikrybio\Desktop\[2017.xlsx]Sheet2'!#REF!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4" id="{B6A49268-A176-482A-BB91-4115A3413CEB}">
            <xm:f>$D$39='\Users\fikrybio\Desktop\[2017.xlsx]Sheet2'!#REF!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" id="{FB34768E-0B7F-4D25-B689-1E50A680B5AE}">
            <xm:f>$D$42='\Users\fikrybio\Desktop\[2017.xlsx]Sheet2'!#REF!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" id="{4BC78BDF-C633-43C6-8E94-49AB3A2BE6E1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" id="{CB078B5B-7CA3-4634-BB98-79BD8213A82F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D34:D42 M39:N39 M34:M38 E28 M42:N42 M33:N33 E42 E39 M20:M28 N25 N28</xm:sqref>
        </x14:dataValidation>
        <x14:dataValidation type="list" showInputMessage="1" showErrorMessage="1">
          <x14:formula1>
            <xm:f>Sheet2!$B$1:$B$10</xm:f>
          </x14:formula1>
          <xm:sqref>D19:E19 D33:E33 M19:N19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/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58</v>
      </c>
      <c r="B1" s="7"/>
      <c r="C1" s="7"/>
    </row>
    <row r="2" spans="1:12">
      <c r="A2" t="s">
        <v>54</v>
      </c>
      <c r="B2" s="7">
        <v>1</v>
      </c>
      <c r="C2" s="7">
        <v>1</v>
      </c>
    </row>
    <row r="3" spans="1:12">
      <c r="A3" s="7" t="s">
        <v>32</v>
      </c>
      <c r="B3" s="7">
        <v>2</v>
      </c>
      <c r="C3" s="7">
        <v>2</v>
      </c>
      <c r="I3" s="34" t="str">
        <f>Sheet1!B19</f>
        <v>30/3/2019</v>
      </c>
      <c r="J3" s="34">
        <f>Sheet1!K19</f>
        <v>43561</v>
      </c>
      <c r="K3" s="34">
        <f>Sheet1!B33</f>
        <v>43568</v>
      </c>
      <c r="L3" s="34">
        <f>Sheet1!K33</f>
        <v>43575</v>
      </c>
    </row>
    <row r="4" spans="1:12">
      <c r="A4" s="7" t="s">
        <v>33</v>
      </c>
      <c r="B4" s="7">
        <v>3</v>
      </c>
      <c r="C4" s="7">
        <v>3</v>
      </c>
      <c r="I4" s="34" t="str">
        <f>Sheet1!B20</f>
        <v>31/3/2019</v>
      </c>
      <c r="J4" s="34">
        <f>Sheet1!K20</f>
        <v>43562</v>
      </c>
      <c r="K4" s="34">
        <f>Sheet1!B34</f>
        <v>43569</v>
      </c>
      <c r="L4" s="34">
        <f>Sheet1!K34</f>
        <v>43576</v>
      </c>
    </row>
    <row r="5" spans="1:12">
      <c r="A5" s="7" t="s">
        <v>34</v>
      </c>
      <c r="B5" s="7">
        <v>4</v>
      </c>
      <c r="C5" s="7">
        <v>4</v>
      </c>
      <c r="I5" s="34">
        <f>Sheet1!B21</f>
        <v>43556</v>
      </c>
      <c r="J5" s="34">
        <f>Sheet1!K21</f>
        <v>43563</v>
      </c>
      <c r="K5" s="34">
        <f>Sheet1!B35</f>
        <v>43570</v>
      </c>
      <c r="L5" s="34">
        <f>Sheet1!K35</f>
        <v>43577</v>
      </c>
    </row>
    <row r="6" spans="1:12">
      <c r="A6" s="7" t="s">
        <v>35</v>
      </c>
      <c r="B6" s="7">
        <v>5</v>
      </c>
      <c r="C6" s="7">
        <v>5</v>
      </c>
      <c r="I6" s="34">
        <f>Sheet1!B22</f>
        <v>43557</v>
      </c>
      <c r="J6" s="34">
        <f>Sheet1!K22</f>
        <v>43564</v>
      </c>
      <c r="K6" s="34">
        <f>Sheet1!B36</f>
        <v>43571</v>
      </c>
      <c r="L6" s="34">
        <f>Sheet1!K36</f>
        <v>43578</v>
      </c>
    </row>
    <row r="7" spans="1:12">
      <c r="A7" s="7"/>
      <c r="B7" s="7">
        <v>6</v>
      </c>
      <c r="C7" s="7">
        <v>6</v>
      </c>
      <c r="I7" s="34">
        <f>Sheet1!B23</f>
        <v>43558</v>
      </c>
      <c r="J7" s="34">
        <f>Sheet1!K23</f>
        <v>43565</v>
      </c>
      <c r="K7" s="34">
        <f>Sheet1!B37</f>
        <v>43572</v>
      </c>
      <c r="L7" s="34">
        <f>Sheet1!K37</f>
        <v>43579</v>
      </c>
    </row>
    <row r="8" spans="1:12">
      <c r="A8" s="7"/>
      <c r="B8" s="7">
        <v>7</v>
      </c>
      <c r="C8" s="7">
        <v>7</v>
      </c>
      <c r="I8" s="34">
        <f>Sheet1!B24</f>
        <v>43559</v>
      </c>
      <c r="J8" s="34">
        <f>Sheet1!K24</f>
        <v>43566</v>
      </c>
      <c r="K8" s="34">
        <f>Sheet1!B38</f>
        <v>43573</v>
      </c>
      <c r="L8" s="34">
        <f>Sheet1!K38</f>
        <v>43580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38</v>
      </c>
      <c r="C10" s="7">
        <v>9</v>
      </c>
    </row>
    <row r="11" spans="1:12">
      <c r="A11" s="7"/>
      <c r="B11" s="7"/>
      <c r="C11" s="7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2019-05-06T07:07:53Z</dcterms:modified>
</cp:coreProperties>
</file>