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ownloads\"/>
    </mc:Choice>
  </mc:AlternateContent>
  <bookViews>
    <workbookView xWindow="0" yWindow="0" windowWidth="20490" windowHeight="645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<sst xmlns="http://schemas.openxmlformats.org/spreadsheetml/2006/main" count="205" uniqueCount="171">
  <si>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</si>
  <si>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</si>
  <si>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</si>
  <si>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</si>
  <si>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</si>
  <si>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</si>
  <si>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</si>
  <si>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</si>
  <si>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</si>
  <si>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</si>
  <si>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</si>
  <si>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</si>
  <si>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</si>
  <si>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</si>
  <si>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</si>
  <si>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</si>
  <si>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</si>
  <si>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</si>
  <si>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</si>
  <si>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</si>
  <si>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</si>
  <si>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</si>
  <si>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</si>
  <si>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</si>
  <si>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</si>
  <si>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</si>
  <si>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</si>
  <si>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</si>
  <si>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</si>
  <si>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</si>
  <si>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</si>
  <si>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</si>
  <si>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</si>
  <si>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</si>
  <si>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</si>
  <si>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</si>
  <si>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</si>
  <si>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</si>
  <si>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</si>
  <si>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</si>
  <si>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</si>
  <si>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</si>
  <si>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</si>
  <si>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</si>
  <si>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</si>
  <si>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</si>
  <si>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</si>
  <si>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</si>
  <si>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</si>
  <si>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</si>
  <si>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</si>
  <si>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</si>
  <si>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</si>
  <si>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</si>
  <si>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</si>
  <si>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</si>
  <si>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</si>
  <si>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</si>
  <si>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</si>
  <si>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</si>
  <si>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</si>
  <si>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</si>
  <si>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</si>
  <si>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</si>
  <si>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</si>
  <si>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</si>
  <si>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</si>
  <si>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</si>
  <si>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</si>
  <si>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</si>
  <si>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</si>
  <si>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</si>
  <si>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</si>
  <si>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</si>
  <si>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</si>
  <si>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</si>
  <si>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</si>
  <si>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</si>
  <si>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</si>
  <si>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</si>
  <si>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</si>
  <si>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</si>
  <si>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</si>
  <si>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</si>
  <si>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</si>
  <si>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</si>
  <si>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</si>
  <si>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</si>
  <si>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</si>
  <si>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</si>
  <si>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</si>
  <si>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</si>
  <si>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</si>
  <si>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</si>
  <si>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</si>
  <si>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</si>
  <si>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</si>
  <si>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</si>
  <si>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</si>
  <si>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</si>
  <si>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</si>
  <si>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</si>
  <si>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</si>
  <si>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</si>
  <si>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</si>
  <si>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</si>
  <si>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</si>
  <si>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</si>
  <si>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</si>
  <si>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</si>
  <si>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</si>
  <si>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</si>
  <si>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</si>
  <si>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</si>
  <si>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</si>
  <si>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</si>
  <si>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</si>
  <si>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</si>
  <si>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</si>
  <si>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</si>
  <si>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</si>
  <si>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</si>
  <si>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</si>
  <si>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</si>
  <si>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</si>
  <si>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</si>
  <si>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</si>
  <si>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</si>
  <si>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</si>
  <si>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</si>
  <si>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</si>
  <si>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</si>
  <si>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</si>
  <si>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</si>
  <si>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</si>
  <si>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</si>
  <si>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</si>
  <si>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</si>
  <si>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</si>
  <si>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</si>
  <si>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</si>
  <si>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</si>
  <si>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</si>
  <si>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</si>
  <si>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</si>
  <si>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</si>
  <si>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</si>
  <si>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</si>
  <si>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</si>
  <si>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</si>
  <si>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</si>
  <si>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</si>
  <si>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</si>
  <si>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</si>
  <si>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</si>
  <si>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</si>
  <si>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</si>
  <si>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</si>
  <si>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</si>
  <si>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</si>
  <si>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</si>
  <si>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</si>
  <si>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</si>
  <si>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</si>
  <si>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</si>
  <si>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</si>
  <si>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</si>
  <si>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</si>
  <si>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سەیران یوسف چلال</t>
  </si>
  <si>
    <t>زانست وتەندروستی ژینگە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</si>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</sst>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2000401]0"/>
  </numFmts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20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164" fontId="11" fillId="16" borderId="4" xfId="0" applyNumberFormat="1" applyFont="1" applyFill="1" applyBorder="1" applyAlignment="1">
      <alignment horizontal="center"/>
    </xf>
    <xf numFmtId="164" fontId="11" fillId="16" borderId="4" xfId="0" applyNumberFormat="1" applyFont="1" applyFill="1" applyBorder="1" applyAlignment="1" applyProtection="1">
      <alignment horizontal="center" vertical="center"/>
    </xf>
    <xf numFmtId="164" fontId="11" fillId="16" borderId="4" xfId="0" applyNumberFormat="1" applyFont="1" applyFill="1" applyBorder="1" applyAlignment="1" applyProtection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zoomScale="90" zoomScaleNormal="90" zoomScaleSheetLayoutView="100" workbookViewId="0">
      <selection activeCell="K5" sqref="K5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4" t="s">
        <v>49</v>
      </c>
      <c r="B1" s="105"/>
      <c r="C1" s="106"/>
      <c r="D1" s="106"/>
      <c r="E1" s="106"/>
      <c r="F1" s="8"/>
      <c r="G1" s="101" t="s">
        <v>22</v>
      </c>
      <c r="H1" s="101"/>
    </row>
    <row r="2" spans="1:13">
      <c r="A2" s="110" t="s">
        <v>44</v>
      </c>
      <c r="B2" s="111"/>
      <c r="C2" s="107" t="s">
        <v>168</v>
      </c>
      <c r="D2" s="108"/>
      <c r="E2" s="5" t="s">
        <v>10</v>
      </c>
      <c r="F2" s="11">
        <f>E67</f>
        <v>24</v>
      </c>
    </row>
    <row r="3" spans="1:13">
      <c r="A3" s="110" t="s">
        <v>45</v>
      </c>
      <c r="B3" s="111"/>
      <c r="C3" s="107" t="s">
        <v>55</v>
      </c>
      <c r="D3" s="108"/>
      <c r="E3" s="5" t="s">
        <v>11</v>
      </c>
      <c r="F3" s="12">
        <f t="shared" ref="F3" si="0">E68</f>
        <v>43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10" t="s">
        <v>46</v>
      </c>
      <c r="B4" s="111"/>
      <c r="C4" s="107" t="s">
        <v>169</v>
      </c>
      <c r="D4" s="108"/>
      <c r="E4" s="5" t="s">
        <v>12</v>
      </c>
      <c r="F4" s="13">
        <f>IF(E69&gt;199,200, E69)</f>
        <v>67</v>
      </c>
    </row>
    <row r="5" spans="1:13">
      <c r="A5" s="110" t="s">
        <v>47</v>
      </c>
      <c r="B5" s="111"/>
      <c r="C5" s="107" t="s">
        <v>170</v>
      </c>
      <c r="D5" s="108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98">
        <v>10</v>
      </c>
      <c r="E7" s="25">
        <f>D7</f>
        <v>10</v>
      </c>
      <c r="F7" s="109" t="s">
        <v>167</v>
      </c>
      <c r="G7" s="109"/>
      <c r="H7" s="109"/>
      <c r="I7" s="109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09"/>
      <c r="G8" s="109"/>
      <c r="H8" s="109"/>
      <c r="I8" s="109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98">
        <v>1</v>
      </c>
      <c r="E9" s="25">
        <f t="shared" si="1"/>
        <v>3</v>
      </c>
      <c r="F9" s="109"/>
      <c r="G9" s="109"/>
      <c r="H9" s="109"/>
      <c r="I9" s="109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9"/>
      <c r="G10" s="109"/>
      <c r="H10" s="109"/>
      <c r="I10" s="109"/>
    </row>
    <row r="11" spans="1:13" ht="14.25" customHeight="1">
      <c r="A11" s="44">
        <v>-5</v>
      </c>
      <c r="B11" s="53" t="s">
        <v>70</v>
      </c>
      <c r="C11" s="42">
        <v>10</v>
      </c>
      <c r="D11" s="98">
        <v>2</v>
      </c>
      <c r="E11" s="25">
        <f t="shared" si="1"/>
        <v>20</v>
      </c>
      <c r="F11" s="109"/>
      <c r="G11" s="109"/>
      <c r="H11" s="109"/>
      <c r="I11" s="109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9"/>
      <c r="G12" s="109"/>
      <c r="H12" s="109"/>
      <c r="I12" s="109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9"/>
      <c r="G13" s="109"/>
      <c r="H13" s="109"/>
      <c r="I13" s="109"/>
    </row>
    <row r="14" spans="1:13" ht="14.25" customHeight="1">
      <c r="A14" s="28" t="s">
        <v>71</v>
      </c>
      <c r="B14" s="55"/>
      <c r="C14" s="28"/>
      <c r="D14" s="28"/>
      <c r="E14" s="29">
        <f>SUM(E7:E13)</f>
        <v>33</v>
      </c>
      <c r="F14" s="109"/>
      <c r="G14" s="109"/>
      <c r="H14" s="109"/>
      <c r="I14" s="109"/>
    </row>
    <row r="15" spans="1:13" ht="23.25" customHeight="1">
      <c r="A15" s="112" t="s">
        <v>35</v>
      </c>
      <c r="B15" s="113"/>
      <c r="C15" s="20" t="s">
        <v>1</v>
      </c>
      <c r="D15" s="21" t="s">
        <v>2</v>
      </c>
      <c r="E15" s="30"/>
      <c r="F15" s="109"/>
      <c r="G15" s="109"/>
      <c r="H15" s="109"/>
      <c r="I15" s="109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9"/>
      <c r="G16" s="109"/>
      <c r="H16" s="109"/>
      <c r="I16" s="109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9"/>
      <c r="G17" s="109"/>
      <c r="H17" s="109"/>
      <c r="I17" s="109"/>
    </row>
    <row r="18" spans="1:13" ht="30">
      <c r="A18" s="44">
        <v>-10</v>
      </c>
      <c r="B18" s="56" t="s">
        <v>75</v>
      </c>
      <c r="C18" s="43">
        <v>2</v>
      </c>
      <c r="D18" s="38">
        <v>7</v>
      </c>
      <c r="E18" s="26">
        <f t="shared" si="3"/>
        <v>14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14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12" t="s">
        <v>3</v>
      </c>
      <c r="B24" s="103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102" t="s">
        <v>24</v>
      </c>
      <c r="B39" s="103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99">
        <v>1</v>
      </c>
      <c r="E43" s="25">
        <f t="shared" si="7"/>
        <v>1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1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102" t="s">
        <v>6</v>
      </c>
      <c r="B48" s="103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102" t="s">
        <v>9</v>
      </c>
      <c r="B58" s="103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100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100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100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100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100">
        <v>1</v>
      </c>
      <c r="E63" s="25">
        <f>D63</f>
        <v>1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19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24</v>
      </c>
      <c r="F67" s="4"/>
    </row>
    <row r="68" spans="1:13">
      <c r="A68" s="27"/>
      <c r="B68" s="61"/>
      <c r="C68" s="27"/>
      <c r="D68" s="33" t="s">
        <v>11</v>
      </c>
      <c r="E68" s="34">
        <f>E69-E67</f>
        <v>43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67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11" sqref="C11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9" t="s">
        <v>157</v>
      </c>
      <c r="B1" s="119"/>
      <c r="C1" s="119"/>
      <c r="D1" s="89"/>
    </row>
    <row r="2" spans="1:6" ht="26.25" customHeight="1">
      <c r="A2" s="93" t="str">
        <f>"ناوی مامۆستا: "&amp;CAD!C2</f>
        <v>ناوی مامۆستا: سەیران یوسف چلال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2.4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>
      <c r="A9" s="74" t="s">
        <v>147</v>
      </c>
      <c r="B9" s="72">
        <v>3</v>
      </c>
      <c r="C9" s="73">
        <v>2</v>
      </c>
      <c r="D9" s="70">
        <f>C9*B9</f>
        <v>6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17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2</v>
      </c>
      <c r="D18" s="70">
        <f>IF(C18=4, 5, C18)</f>
        <v>2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2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>
        <v>2</v>
      </c>
      <c r="D28" s="70">
        <f>C28*10</f>
        <v>20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1</v>
      </c>
      <c r="D29" s="70">
        <f>C29*3</f>
        <v>3</v>
      </c>
      <c r="E29" s="68" t="s">
        <v>118</v>
      </c>
    </row>
    <row r="30" spans="1:12" ht="18.7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>
      <c r="A31" s="74" t="s">
        <v>115</v>
      </c>
      <c r="B31" s="72">
        <v>2</v>
      </c>
      <c r="C31" s="73"/>
      <c r="D31" s="70">
        <f>C31*2</f>
        <v>0</v>
      </c>
      <c r="E31" s="68" t="s">
        <v>114</v>
      </c>
    </row>
    <row r="32" spans="1:12" ht="18.75">
      <c r="A32" s="74" t="s">
        <v>113</v>
      </c>
      <c r="B32" s="72">
        <v>3</v>
      </c>
      <c r="C32" s="73">
        <v>2</v>
      </c>
      <c r="D32" s="70">
        <f>C32*3</f>
        <v>6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29</v>
      </c>
      <c r="E41" s="68"/>
    </row>
    <row r="42" spans="1:5" ht="18.75" hidden="1">
      <c r="A42" s="114" t="s">
        <v>96</v>
      </c>
      <c r="B42" s="115"/>
      <c r="C42" s="116"/>
      <c r="D42" s="67">
        <f>D41+D26+D14</f>
        <v>48</v>
      </c>
    </row>
    <row r="43" spans="1:5" ht="18.75">
      <c r="A43" s="117" t="s">
        <v>95</v>
      </c>
      <c r="B43" s="118"/>
      <c r="C43" s="118"/>
      <c r="D43" s="66">
        <f>IF(D42&gt;=100, (100*5/100), (D42*5/100))</f>
        <v>2.4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2023-05-29T08:04:38Z</dcterms:modified>
</cp:coreProperties>
</file>