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wanyassin/Desktop/Academic profile- Sherwan- 2022-2023/"/>
    </mc:Choice>
  </mc:AlternateContent>
  <xr:revisionPtr revIDLastSave="0" documentId="13_ncr:1_{43CBE8BC-AD5E-EA49-8FF4-50F6B0DACAC3}" xr6:coauthVersionLast="47" xr6:coauthVersionMax="47" xr10:uidLastSave="{00000000-0000-0000-0000-000000000000}"/>
  <bookViews>
    <workbookView xWindow="1700" yWindow="1040" windowWidth="24860" windowHeight="157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<sst xmlns="http://schemas.openxmlformats.org/spreadsheetml/2006/main" count="205" uniqueCount="171">
  <si>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</si>
  <si>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</si>
  <si>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</si>
  <si>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</si>
  <si>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</si>
  <si>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</si>
  <si>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</si>
  <si>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</si>
  <si>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</si>
  <si>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</si>
  <si>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</si>
  <si>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</si>
  <si>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</si>
  <si>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</si>
  <si>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</si>
  <si>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</si>
  <si>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</si>
  <si>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</si>
  <si>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</si>
  <si>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</si>
  <si>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</si>
  <si>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</si>
  <si>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</si>
  <si>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</si>
  <si>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</si>
  <si>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</si>
  <si>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</si>
  <si>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</si>
  <si>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</si>
  <si>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</si>
  <si>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</si>
  <si>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</si>
  <si>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</si>
  <si>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</si>
  <si>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</si>
  <si>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</si>
  <si>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</si>
  <si>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</si>
  <si>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</si>
  <si>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</si>
  <si>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</si>
  <si>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</si>
  <si>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</si>
  <si>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</si>
  <si>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</si>
  <si>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</si>
  <si>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</si>
  <si>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</si>
  <si>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</si>
  <si>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</si>
  <si>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</si>
  <si>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</si>
  <si>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</si>
  <si>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</si>
  <si>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</si>
  <si>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</si>
  <si>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</si>
  <si>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</si>
  <si>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</si>
  <si>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</si>
  <si>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</si>
  <si>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</si>
  <si>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</si>
  <si>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</si>
  <si>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</si>
  <si>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</si>
  <si>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</si>
  <si>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</si>
  <si>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</si>
  <si>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</si>
  <si>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</si>
  <si>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</si>
  <si>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</si>
  <si>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</si>
  <si>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</si>
  <si>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</si>
  <si>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</si>
  <si>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</si>
  <si>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</si>
  <si>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</si>
  <si>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</si>
  <si>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</si>
  <si>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</si>
  <si>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</si>
  <si>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</si>
  <si>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</si>
  <si>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</si>
  <si>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</si>
  <si>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</si>
  <si>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</si>
  <si>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</si>
  <si>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</si>
  <si>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</si>
  <si>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</si>
  <si>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</si>
  <si>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</si>
  <si>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</si>
  <si>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</si>
  <si>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</si>
  <si>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</si>
  <si>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</si>
  <si>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</si>
  <si>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</si>
  <si>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</si>
  <si>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</si>
  <si>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</si>
  <si>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</si>
  <si>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</si>
  <si>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</si>
  <si>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</si>
  <si>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</si>
  <si>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</si>
  <si>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</si>
  <si>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</si>
  <si>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</si>
  <si>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</si>
  <si>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</si>
  <si>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</si>
  <si>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</si>
  <si>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</si>
  <si>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</si>
  <si>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</si>
  <si>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</si>
  <si>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</si>
  <si>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</si>
  <si>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</si>
  <si>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</si>
  <si>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</si>
  <si>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</si>
  <si>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</si>
  <si>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</si>
  <si>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</si>
  <si>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</si>
  <si>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</si>
  <si>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</si>
  <si>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</si>
  <si>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</si>
  <si>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</si>
  <si>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</si>
  <si>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</si>
  <si>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</si>
  <si>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</si>
  <si>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</si>
  <si>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</si>
  <si>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</si>
  <si>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</si>
  <si>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</si>
  <si>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</si>
  <si>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</si>
  <si>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</si>
  <si>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</si>
  <si>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</si>
  <si>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</si>
  <si>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</si>
  <si>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</si>
  <si>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</si>
  <si>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</si>
  <si>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</si>
  <si>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</si>
  <si>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</si>
  <si>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</si>
  <si>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</si>
  <si>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</si>
  <si>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</si>
  <si>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</si>
  <si>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</si>
  <si>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</si>
  <si>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</si>
  <si>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شێروان یاسین حمد </t>
  </si>
  <si>
    <t xml:space="preserve">دارستان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</si>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</sst>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18" fillId="23" borderId="10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25" zoomScaleNormal="90" zoomScaleSheetLayoutView="100" workbookViewId="0">
      <selection activeCell="A4" sqref="A4:B4"/>
    </sheetView>
  </sheetViews>
  <sheetFormatPr baseColWidth="10" defaultColWidth="14.5" defaultRowHeight="15.75" customHeight="1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 ht="16">
      <c r="A2" s="108" t="s">
        <v>44</v>
      </c>
      <c r="B2" s="109"/>
      <c r="C2" s="105" t="s">
        <v>168</v>
      </c>
      <c r="D2" s="106"/>
      <c r="E2" s="5" t="s">
        <v>10</v>
      </c>
      <c r="F2" s="11">
        <f>E67</f>
        <v>38</v>
      </c>
    </row>
    <row r="3" spans="1:13" ht="16">
      <c r="A3" s="108" t="s">
        <v>45</v>
      </c>
      <c r="B3" s="109"/>
      <c r="C3" s="105" t="s">
        <v>61</v>
      </c>
      <c r="D3" s="106"/>
      <c r="E3" s="5" t="s">
        <v>11</v>
      </c>
      <c r="F3" s="12">
        <f t="shared" ref="F3" si="0">E68</f>
        <v>48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108" t="s">
        <v>46</v>
      </c>
      <c r="B4" s="109"/>
      <c r="C4" s="105" t="s">
        <v>169</v>
      </c>
      <c r="D4" s="106"/>
      <c r="E4" s="5" t="s">
        <v>12</v>
      </c>
      <c r="F4" s="13">
        <f>IF(E69&gt;199,200, E69)</f>
        <v>86</v>
      </c>
    </row>
    <row r="5" spans="1:13" ht="16">
      <c r="A5" s="108" t="s">
        <v>47</v>
      </c>
      <c r="B5" s="109"/>
      <c r="C5" s="105" t="s">
        <v>170</v>
      </c>
      <c r="D5" s="106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1">
        <v>1</v>
      </c>
      <c r="E10" s="25">
        <f t="shared" si="1"/>
        <v>6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49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6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17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6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6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4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6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4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6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6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3</v>
      </c>
      <c r="E49" s="25">
        <f t="shared" ref="E49:E50" si="9">D49</f>
        <v>3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>
      <c r="A50" s="49">
        <v>-36</v>
      </c>
      <c r="B50" s="58" t="s">
        <v>26</v>
      </c>
      <c r="C50" s="42">
        <v>1</v>
      </c>
      <c r="D50" s="41">
        <v>1</v>
      </c>
      <c r="E50" s="25">
        <f t="shared" si="9"/>
        <v>1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ht="16">
      <c r="A68" s="27"/>
      <c r="B68" s="61"/>
      <c r="C68" s="27"/>
      <c r="D68" s="33" t="s">
        <v>11</v>
      </c>
      <c r="E68" s="34">
        <f>E69-E67</f>
        <v>48</v>
      </c>
      <c r="F68" s="4"/>
    </row>
    <row r="69" spans="1:13" ht="16">
      <c r="A69" s="27"/>
      <c r="B69" s="61"/>
      <c r="C69" s="27"/>
      <c r="D69" s="33" t="s">
        <v>12</v>
      </c>
      <c r="E69" s="35">
        <f>(E14+E23+E38+E47+E57+E65)</f>
        <v>86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107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baseColWidth="10" defaultColWidth="10.33203125" defaultRowHeight="15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 xml:space="preserve">ناوی مامۆستا: شێروان یاسین حمد </v>
      </c>
      <c r="B2" s="96" t="s">
        <v>46</v>
      </c>
      <c r="C2" s="95"/>
      <c r="D2" s="94"/>
    </row>
    <row r="3" spans="1:6" ht="34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>
      <c r="A5" s="85" t="s">
        <v>152</v>
      </c>
      <c r="B5" s="84"/>
      <c r="C5" s="83"/>
      <c r="D5" s="83"/>
      <c r="E5" s="82">
        <f>D43</f>
        <v>3.65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9">
      <c r="A7" s="74" t="s">
        <v>150</v>
      </c>
      <c r="B7" s="72">
        <v>6</v>
      </c>
      <c r="C7" s="98"/>
      <c r="D7" s="70">
        <f>C7*B7</f>
        <v>0</v>
      </c>
    </row>
    <row r="8" spans="1:6" ht="19">
      <c r="A8" s="74" t="s">
        <v>149</v>
      </c>
      <c r="B8" s="72">
        <v>4</v>
      </c>
      <c r="C8" s="98">
        <v>1</v>
      </c>
      <c r="D8" s="70">
        <f>C8*B8</f>
        <v>4</v>
      </c>
      <c r="E8" s="80" t="s">
        <v>148</v>
      </c>
    </row>
    <row r="9" spans="1:6" ht="19">
      <c r="A9" s="74" t="s">
        <v>147</v>
      </c>
      <c r="B9" s="72">
        <v>3</v>
      </c>
      <c r="C9" s="98">
        <v>1</v>
      </c>
      <c r="D9" s="70">
        <f>C9*B9</f>
        <v>3</v>
      </c>
    </row>
    <row r="10" spans="1:6" ht="19">
      <c r="A10" s="74" t="s">
        <v>146</v>
      </c>
      <c r="B10" s="72">
        <v>4</v>
      </c>
      <c r="C10" s="98"/>
      <c r="D10" s="70">
        <f>C10*B10</f>
        <v>0</v>
      </c>
    </row>
    <row r="11" spans="1:6" ht="19">
      <c r="A11" s="74" t="s">
        <v>145</v>
      </c>
      <c r="B11" s="72">
        <v>5</v>
      </c>
      <c r="C11" s="98"/>
      <c r="D11" s="70">
        <f>IF(C11=0, 5,  0)</f>
        <v>5</v>
      </c>
      <c r="E11" s="79" t="s">
        <v>123</v>
      </c>
    </row>
    <row r="12" spans="1:6" ht="19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9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9" hidden="1">
      <c r="A14" s="72" t="s">
        <v>97</v>
      </c>
      <c r="B14" s="72"/>
      <c r="C14" s="81"/>
      <c r="D14" s="81">
        <f>SUM(D6:D13)</f>
        <v>12</v>
      </c>
    </row>
    <row r="15" spans="1:6" ht="1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9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9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9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9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9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9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9" hidden="1">
      <c r="A26" s="72" t="s">
        <v>97</v>
      </c>
      <c r="B26" s="72"/>
      <c r="C26" s="70"/>
      <c r="D26" s="69">
        <f>SUM(D16:D25)</f>
        <v>33</v>
      </c>
    </row>
    <row r="27" spans="1:12" ht="19">
      <c r="A27" s="78" t="s">
        <v>121</v>
      </c>
      <c r="B27" s="77"/>
      <c r="C27" s="69"/>
      <c r="D27" s="69"/>
      <c r="E27" s="68"/>
    </row>
    <row r="28" spans="1:12" ht="3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9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9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9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9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9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9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9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9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>
      <c r="A41" s="72" t="s">
        <v>97</v>
      </c>
      <c r="B41" s="71"/>
      <c r="C41" s="70"/>
      <c r="D41" s="69">
        <f>SUM(D28:D40)</f>
        <v>28</v>
      </c>
      <c r="E41" s="68"/>
    </row>
    <row r="42" spans="1:5" ht="19" hidden="1">
      <c r="A42" s="112" t="s">
        <v>96</v>
      </c>
      <c r="B42" s="113"/>
      <c r="C42" s="114"/>
      <c r="D42" s="67">
        <f>D41+D26+D14</f>
        <v>73</v>
      </c>
    </row>
    <row r="43" spans="1:5" ht="18">
      <c r="A43" s="115" t="s">
        <v>95</v>
      </c>
      <c r="B43" s="116"/>
      <c r="C43" s="116"/>
      <c r="D43" s="66">
        <f>IF(D42&gt;=100, (100*5/100), (D42*5/100))</f>
        <v>3.65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5">
      <c r="A3" s="10" t="s">
        <v>51</v>
      </c>
      <c r="B3" s="7"/>
      <c r="C3">
        <v>2</v>
      </c>
    </row>
    <row r="4" spans="1:3" ht="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5">
      <c r="A6" s="10" t="s">
        <v>67</v>
      </c>
      <c r="B6" s="7"/>
    </row>
    <row r="7" spans="1:3" ht="15">
      <c r="A7" s="10" t="s">
        <v>52</v>
      </c>
      <c r="B7" s="7"/>
    </row>
    <row r="8" spans="1:3" ht="15">
      <c r="A8" s="10" t="s">
        <v>53</v>
      </c>
      <c r="B8" s="7"/>
    </row>
    <row r="9" spans="1:3" ht="14">
      <c r="A9" s="9" t="s">
        <v>54</v>
      </c>
      <c r="B9" s="7"/>
    </row>
    <row r="10" spans="1:3" ht="15">
      <c r="A10" s="10" t="s">
        <v>62</v>
      </c>
      <c r="B10" s="7"/>
    </row>
    <row r="11" spans="1:3" ht="15">
      <c r="A11" s="10" t="s">
        <v>61</v>
      </c>
      <c r="B11" s="7"/>
    </row>
    <row r="12" spans="1:3" ht="15">
      <c r="A12" s="10" t="s">
        <v>55</v>
      </c>
      <c r="B12" s="7"/>
    </row>
    <row r="13" spans="1:3" ht="15">
      <c r="A13" s="10" t="s">
        <v>56</v>
      </c>
      <c r="B13" s="7"/>
    </row>
    <row r="14" spans="1:3" ht="15">
      <c r="A14" s="10" t="s">
        <v>57</v>
      </c>
      <c r="B14" s="7"/>
    </row>
    <row r="15" spans="1:3" ht="15">
      <c r="A15" s="10" t="s">
        <v>58</v>
      </c>
      <c r="B15" s="7"/>
    </row>
    <row r="16" spans="1:3" ht="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2023-05-29T23:32:28Z</dcterms:modified>
</cp:coreProperties>
</file>