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portfolio  2020-2019" sheetId="3" r:id="rId1"/>
  </sheets>
  <definedNames>
    <definedName name="_xlnm.Print_Area" localSheetId="0">'portfolio  2020-2019'!$A$1:$D$50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 l="1"/>
  <c r="C34" i="3"/>
  <c r="C35" i="3"/>
  <c r="C23" i="3"/>
  <c r="C18" i="3" l="1"/>
  <c r="C47" i="3" l="1"/>
  <c r="C46" i="3"/>
  <c r="C45" i="3"/>
  <c r="C44" i="3"/>
  <c r="C43" i="3"/>
  <c r="C42" i="3"/>
  <c r="C41" i="3"/>
  <c r="C40" i="3"/>
  <c r="C39" i="3"/>
  <c r="C38" i="3"/>
  <c r="C37" i="3"/>
  <c r="C36" i="3"/>
  <c r="C33" i="3"/>
  <c r="C32" i="3"/>
  <c r="C31" i="3"/>
  <c r="C28" i="3"/>
  <c r="C27" i="3"/>
  <c r="C26" i="3"/>
  <c r="C25" i="3"/>
  <c r="C24" i="3"/>
  <c r="C22" i="3"/>
  <c r="C21" i="3"/>
  <c r="C20" i="3"/>
  <c r="C17" i="3"/>
  <c r="C16" i="3"/>
  <c r="C15" i="3"/>
  <c r="C12" i="3"/>
  <c r="C11" i="3"/>
  <c r="C10" i="3"/>
  <c r="C9" i="3"/>
  <c r="C8" i="3"/>
  <c r="C7" i="3"/>
  <c r="C6" i="3"/>
  <c r="C48" i="3" l="1"/>
  <c r="C13" i="3"/>
  <c r="C29" i="3"/>
  <c r="C49" i="3" l="1"/>
  <c r="C50" i="3" s="1"/>
  <c r="D3" i="3" s="1"/>
</calcChain>
</file>

<file path=xl/sharedStrings.xml><?xml version="1.0" encoding="utf-8"?>
<sst xmlns="http://schemas.openxmlformats.org/spreadsheetml/2006/main" count="93" uniqueCount="80">
  <si>
    <t>خاڵی هەژماركراو</t>
  </si>
  <si>
    <t>ھەڵسەنگاندنی كۆتایی</t>
  </si>
  <si>
    <t>بڕگەكان</t>
  </si>
  <si>
    <t>تەنها ئێرە
پڕ دەكرێتەوە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</si>
  <si>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</si>
  <si>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</si>
  <si>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</si>
  <si>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</si>
  <si>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سوپاس و پێزانین/ لەسەر ئاستی كۆلێژ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</si>
  <si>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</si>
  <si>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</si>
  <si>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</si>
  <si>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</si>
  <si>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</si>
  <si>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</si>
  <si>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</si>
  <si>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</si>
  <si>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</si>
  <si>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</si>
  <si>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</si>
  <si>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</si>
  <si>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</si>
  <si>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 xml:space="preserve"> سەرپەرشتیاری خوێندنی باڵا (تێزی دكتۆرا)</t>
  </si>
  <si>
    <t xml:space="preserve"> سەرپەرشتیاری خوێندنی باڵا (دبلۆمی باڵا)</t>
  </si>
  <si>
    <t>ژمارەی ئەو سیمینارانەی ئەمساڵ پێشكەشی كردوون</t>
  </si>
  <si>
    <t>تەنها ژمارەی ئەو سیمینارانە دەنووسرێت كە مامۆستا خۆی ئەنجامی داون بۆ هەر سیمینارێك 3خاڵ هەژمار دەكرێ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</si>
  <si>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</si>
  <si>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</si>
  <si>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</si>
  <si>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</si>
  <si>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</si>
  <si>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</si>
  <si>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هاوكاری مامۆستا و لیژنەی دڵنیایی جۆریی</t>
  </si>
  <si>
    <t xml:space="preserve">هەڵسەنگاندنی زانستی 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</si>
  <si>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</si>
  <si>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</si>
  <si>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</si>
  <si>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</si>
  <si>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</si>
  <si>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</si>
  <si>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</si>
  <si>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</si>
  <si>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</si>
  <si>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</si>
  <si>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</si>
  <si>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</si>
  <si>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</si>
  <si>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</si>
  <si>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</si>
  <si>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</t>
  </si>
  <si>
    <t>بۆ بەشداریكردن لە خولی ڕاهێنان وەك وانەبێژ بۆ هەر خولێك 3خاڵ هەژماردەكرێ</t>
  </si>
  <si>
    <t>بەشداریكردن لە خولی ڕاهێنان وەك بەشداربوو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</si>
  <si>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</si>
  <si>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</si>
  <si>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</si>
  <si>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</si>
  <si>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كتێبی بڵاوكراوە(ئەكادیمی و نائەكادیمی)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</si>
  <si>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</si>
  <si>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</si>
  <si>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</si>
  <si>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</si>
  <si>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</si>
  <si>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</si>
  <si>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</si>
  <si>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تۆمار كردنى وانه‌كان به‌شێوه‌ى ئه‌ليكترۆنى E-Learning</t>
  </si>
  <si>
    <t>هاوكاری و هەماهەنگی كارەكانی لیژنەی بەئەلیكترۆنی كردنی خوێندن(E-Learning)</t>
  </si>
  <si>
    <t>ئه‌نجامدانى ميتينگ له‌گه‌ڵ قوتابيانى پرۆژەی دەرچوونی قوتابیان بەشێوەی (Online)</t>
  </si>
  <si>
    <t>ئه‌گه‌ر هاوكاری و هەماهەنگی كارەكانی لیژنەی بەئەلیكترۆنی كردنی خوێندن(E-Learning) ئه‌وا 3 (سێ) خالى بۆ هه‌ژمار ده‌كرێت.</t>
  </si>
  <si>
    <t>نووسراوی پیرۆزبایی
 به ‌سوپاس وپێزانین هه‌ژمار ناكرێت</t>
  </si>
  <si>
    <t>ژمارەی ئەو كۆنفرانسە كه‌ له‌ نێوخۆ يان له‌ دەرەوە بەشدارى تێدا كردووه بەبێ توێژینەوە</t>
  </si>
  <si>
    <t>ئەگەر مامۆستا وێبسایتی خۆی لەسەر ئینتەرنێت دروست كردبێ و زانیارییەكانی بەتەواوی پڕكردبێتەوە 4 خاڵی پێدەدرێت</t>
  </si>
  <si>
    <t>ئەگەر مامۆستا كۆرسبووكی بابەتەكانی پێشكەش بە دڵنیایی جۆریی بەش كردبێ و لەسەر وێبسایتی خۆی ئەپلۆدی كردبێ 4 خاڵی پێ دەدرێت</t>
  </si>
  <si>
    <t>ئەگەر مامۆستا هاوكاری لیژنەی دڵنیایی جۆریی كردبێ و پابەند و ڕەچاوی ڕێنماییەكانی دڵنیایی جۆریی بێت 4 خاڵی پێ دەدرێت، ئەگەر هاوكارو پابەند نەبووبێ خاڵی كەمتری بۆ هەژماردەكرێ و لاوازییەكانی دەستنیشان دەكرێ.</t>
  </si>
  <si>
    <t>ژماره‌ى ئه‌و توێژینه‌وانه‌ى كه‌‌ بڵاوكراوه‌ته‌وه‌ له‌ گۆڤاری ‌ Scopus ی هه‌بێت به‌پێى / كلارڤێت</t>
  </si>
  <si>
    <t>بۆ سەرپەرشتی كردنی دبلۆمی باڵا 2خاڵ هەژماردەكرێت
بۆ سەرپەرشتی كردنی نامەی ماستەر 3 خاڵ هەژماردەكرێت
 بۆ سەرپەرشتی كردنی دكتۆرا 4 خاڵ هەژماردەكرێت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</si>
  <si>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</si>
  <si>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</si>
  <si>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هه‌گبه‌ى مامۆستا (portfolio) له‌ پڕۆسه‌ى دلنيايى جۆرى بۆ ساڵى 2019-2020</t>
  </si>
  <si>
    <t xml:space="preserve">ناوی مامۆستا:Sherzad Aziz Taha </t>
  </si>
  <si>
    <t>نازناوی زانستی: Asst. Prof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</si>
</sst>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  <scheme val="major"/>
    </font>
    <font>
      <sz val="14"/>
      <color theme="1"/>
      <name val="Arial"/>
      <family val="2"/>
      <charset val="178"/>
      <scheme val="minor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6"/>
      <color rgb="FF00000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0" fillId="7" borderId="0" xfId="0" applyFont="1" applyFill="1" applyAlignment="1">
      <alignment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9DCDB"/>
      <color rgb="FFF8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2082800</xdr:colOff>
      <xdr:row>0</xdr:row>
      <xdr:rowOff>0</xdr:rowOff>
    </xdr:from>
    <xdr:to>
      <xdr:col>3</xdr:col>
      <xdr:colOff>3289300</xdr:colOff>
      <xdr:row>1</xdr:row>
      <xdr:rowOff>49351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EBD5F63-D36D-4A29-B4EC-1B6989D460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9985355950" y="0"/>
          <a:ext cx="1206500" cy="1198701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rightToLeft="1" tabSelected="1" topLeftCell="A26" zoomScale="80" zoomScaleNormal="80" zoomScaleSheetLayoutView="100" workbookViewId="0">
      <selection activeCell="B35" sqref="B35"/>
    </sheetView>
  </sheetViews>
  <sheetFormatPr defaultRowHeight="14.25" x14ac:dyDescent="0.2"/>
  <cols>
    <col min="1" max="1" width="84.75" customWidth="1"/>
    <col min="2" max="2" width="11.5" style="12" customWidth="1"/>
    <col min="3" max="3" width="15.875" style="12" customWidth="1"/>
    <col min="4" max="4" width="48.625" customWidth="1"/>
  </cols>
  <sheetData>
    <row r="1" spans="1:9" ht="90.6" customHeight="1" thickBot="1" x14ac:dyDescent="0.25">
      <c r="A1" s="28" t="s">
        <v>77</v>
      </c>
      <c r="B1" s="29"/>
      <c r="C1" s="29"/>
      <c r="D1" s="29"/>
      <c r="E1" s="27"/>
      <c r="F1" s="27"/>
      <c r="G1" s="27"/>
      <c r="H1" s="27"/>
      <c r="I1" s="23"/>
    </row>
    <row r="2" spans="1:9" ht="44.45" customHeight="1" thickBot="1" x14ac:dyDescent="0.25">
      <c r="A2" s="36" t="s">
        <v>78</v>
      </c>
      <c r="B2" s="36"/>
      <c r="C2" s="36"/>
      <c r="D2" s="21" t="s">
        <v>1</v>
      </c>
    </row>
    <row r="3" spans="1:9" ht="44.45" customHeight="1" thickBot="1" x14ac:dyDescent="0.25">
      <c r="A3" s="36" t="s">
        <v>79</v>
      </c>
      <c r="B3" s="36"/>
      <c r="C3" s="36"/>
      <c r="D3" s="22">
        <f>C50</f>
        <v>4.5999999999999996</v>
      </c>
    </row>
    <row r="4" spans="1:9" ht="61.5" customHeight="1" x14ac:dyDescent="0.25">
      <c r="A4" s="24" t="s">
        <v>2</v>
      </c>
      <c r="B4" s="25" t="s">
        <v>3</v>
      </c>
      <c r="C4" s="26" t="s">
        <v>0</v>
      </c>
      <c r="D4" s="15"/>
    </row>
    <row r="5" spans="1:9" ht="30.6" customHeight="1" x14ac:dyDescent="0.25">
      <c r="A5" s="2" t="s">
        <v>4</v>
      </c>
      <c r="B5" s="3"/>
      <c r="C5" s="3"/>
      <c r="D5" s="15"/>
    </row>
    <row r="6" spans="1:9" ht="30.6" customHeight="1" x14ac:dyDescent="0.2">
      <c r="A6" s="4" t="s">
        <v>5</v>
      </c>
      <c r="B6" s="5"/>
      <c r="C6" s="5">
        <f>B6*8</f>
        <v>0</v>
      </c>
      <c r="D6" s="34" t="s">
        <v>68</v>
      </c>
    </row>
    <row r="7" spans="1:9" ht="30.6" customHeight="1" x14ac:dyDescent="0.2">
      <c r="A7" s="4" t="s">
        <v>6</v>
      </c>
      <c r="B7" s="5"/>
      <c r="C7" s="5">
        <f>B7*6</f>
        <v>0</v>
      </c>
      <c r="D7" s="35"/>
    </row>
    <row r="8" spans="1:9" ht="30.6" customHeight="1" x14ac:dyDescent="0.2">
      <c r="A8" s="4" t="s">
        <v>7</v>
      </c>
      <c r="B8" s="5">
        <v>4</v>
      </c>
      <c r="C8" s="5">
        <f>B8*4</f>
        <v>16</v>
      </c>
      <c r="D8" s="35"/>
    </row>
    <row r="9" spans="1:9" ht="30.6" customHeight="1" x14ac:dyDescent="0.2">
      <c r="A9" s="4" t="s">
        <v>8</v>
      </c>
      <c r="B9" s="5">
        <v>1</v>
      </c>
      <c r="C9" s="5">
        <f>B9*3</f>
        <v>3</v>
      </c>
      <c r="D9" s="35"/>
    </row>
    <row r="10" spans="1:9" ht="30.6" customHeight="1" x14ac:dyDescent="0.2">
      <c r="A10" s="4" t="s">
        <v>9</v>
      </c>
      <c r="B10" s="5">
        <v>5</v>
      </c>
      <c r="C10" s="5">
        <f>IF(B10=1, 0,  5)</f>
        <v>5</v>
      </c>
      <c r="D10" s="17" t="s">
        <v>10</v>
      </c>
    </row>
    <row r="11" spans="1:9" ht="30.6" customHeight="1" x14ac:dyDescent="0.2">
      <c r="A11" s="4" t="s">
        <v>11</v>
      </c>
      <c r="B11" s="5">
        <v>4</v>
      </c>
      <c r="C11" s="5">
        <f t="shared" ref="C11:C12" si="0">B11</f>
        <v>4</v>
      </c>
      <c r="D11" s="17" t="s">
        <v>10</v>
      </c>
      <c r="E11" s="19" t="s">
        <v>12</v>
      </c>
    </row>
    <row r="12" spans="1:9" ht="30.6" customHeight="1" x14ac:dyDescent="0.2">
      <c r="A12" s="4" t="s">
        <v>13</v>
      </c>
      <c r="B12" s="5">
        <v>6</v>
      </c>
      <c r="C12" s="5">
        <f t="shared" si="0"/>
        <v>6</v>
      </c>
      <c r="D12" s="17" t="s">
        <v>10</v>
      </c>
      <c r="E12" s="19" t="s">
        <v>14</v>
      </c>
    </row>
    <row r="13" spans="1:9" ht="30.6" customHeight="1" x14ac:dyDescent="0.2">
      <c r="A13" s="1" t="s">
        <v>15</v>
      </c>
      <c r="B13" s="5"/>
      <c r="C13" s="7">
        <f>SUM(C6:C12)</f>
        <v>34</v>
      </c>
      <c r="D13" s="13"/>
    </row>
    <row r="14" spans="1:9" ht="30.6" customHeight="1" x14ac:dyDescent="0.2">
      <c r="A14" s="8" t="s">
        <v>16</v>
      </c>
      <c r="B14" s="5"/>
      <c r="C14" s="5"/>
      <c r="D14" s="13"/>
    </row>
    <row r="15" spans="1:9" ht="30.6" customHeight="1" x14ac:dyDescent="0.2">
      <c r="A15" s="4" t="s">
        <v>17</v>
      </c>
      <c r="B15" s="5">
        <v>5</v>
      </c>
      <c r="C15" s="5">
        <f>B15</f>
        <v>5</v>
      </c>
      <c r="D15" s="18" t="s">
        <v>18</v>
      </c>
    </row>
    <row r="16" spans="1:9" ht="30.6" customHeight="1" x14ac:dyDescent="0.2">
      <c r="A16" s="4" t="s">
        <v>64</v>
      </c>
      <c r="B16" s="5">
        <v>1</v>
      </c>
      <c r="C16" s="5">
        <f>B16*3</f>
        <v>3</v>
      </c>
      <c r="D16" s="18" t="s">
        <v>75</v>
      </c>
    </row>
    <row r="17" spans="1:5" ht="30.6" customHeight="1" x14ac:dyDescent="0.2">
      <c r="A17" s="4" t="s">
        <v>66</v>
      </c>
      <c r="B17" s="5"/>
      <c r="C17" s="5">
        <f>B17*2</f>
        <v>0</v>
      </c>
      <c r="D17" s="18" t="s">
        <v>76</v>
      </c>
    </row>
    <row r="18" spans="1:5" ht="30.6" customHeight="1" x14ac:dyDescent="0.2">
      <c r="A18" s="4" t="s">
        <v>19</v>
      </c>
      <c r="B18" s="5"/>
      <c r="C18" s="5">
        <f>IF(B18=4, 4, B18)</f>
        <v>0</v>
      </c>
      <c r="D18" s="18" t="s">
        <v>20</v>
      </c>
    </row>
    <row r="19" spans="1:5" ht="30.6" customHeight="1" x14ac:dyDescent="0.2">
      <c r="A19" s="4" t="s">
        <v>23</v>
      </c>
      <c r="B19" s="5"/>
      <c r="C19" s="5">
        <f>B19*2</f>
        <v>0</v>
      </c>
      <c r="D19" s="37" t="s">
        <v>74</v>
      </c>
    </row>
    <row r="20" spans="1:5" ht="30.6" customHeight="1" x14ac:dyDescent="0.2">
      <c r="A20" s="4" t="s">
        <v>21</v>
      </c>
      <c r="B20" s="5"/>
      <c r="C20" s="5">
        <f>B20*3</f>
        <v>0</v>
      </c>
      <c r="D20" s="38"/>
    </row>
    <row r="21" spans="1:5" ht="30.6" customHeight="1" x14ac:dyDescent="0.2">
      <c r="A21" s="4" t="s">
        <v>22</v>
      </c>
      <c r="B21" s="5"/>
      <c r="C21" s="5">
        <f>B21*4</f>
        <v>0</v>
      </c>
      <c r="D21" s="38"/>
    </row>
    <row r="22" spans="1:5" ht="30.6" customHeight="1" x14ac:dyDescent="0.2">
      <c r="A22" s="4" t="s">
        <v>24</v>
      </c>
      <c r="B22" s="5">
        <v>1</v>
      </c>
      <c r="C22" s="5">
        <f>B22*3</f>
        <v>3</v>
      </c>
      <c r="D22" s="20" t="s">
        <v>25</v>
      </c>
    </row>
    <row r="23" spans="1:5" ht="30.6" customHeight="1" x14ac:dyDescent="0.25">
      <c r="A23" s="4" t="s">
        <v>26</v>
      </c>
      <c r="B23" s="5">
        <v>4</v>
      </c>
      <c r="C23" s="5">
        <f>IF(B23=0, 0,4)</f>
        <v>4</v>
      </c>
      <c r="D23" s="17" t="s">
        <v>10</v>
      </c>
      <c r="E23" s="6" t="s">
        <v>70</v>
      </c>
    </row>
    <row r="24" spans="1:5" ht="30.6" customHeight="1" x14ac:dyDescent="0.25">
      <c r="A24" s="4" t="s">
        <v>27</v>
      </c>
      <c r="B24" s="5">
        <v>10</v>
      </c>
      <c r="C24" s="5">
        <f>IF(B24=0, 0, B24*0.5)</f>
        <v>5</v>
      </c>
      <c r="D24" s="17" t="s">
        <v>10</v>
      </c>
      <c r="E24" s="6" t="s">
        <v>28</v>
      </c>
    </row>
    <row r="25" spans="1:5" ht="30.6" customHeight="1" x14ac:dyDescent="0.25">
      <c r="A25" s="4" t="s">
        <v>29</v>
      </c>
      <c r="B25" s="5"/>
      <c r="C25" s="5">
        <f>B25</f>
        <v>0</v>
      </c>
      <c r="D25" s="17" t="s">
        <v>10</v>
      </c>
      <c r="E25" s="6" t="s">
        <v>30</v>
      </c>
    </row>
    <row r="26" spans="1:5" ht="30.6" customHeight="1" x14ac:dyDescent="0.25">
      <c r="A26" s="4" t="s">
        <v>31</v>
      </c>
      <c r="B26" s="5"/>
      <c r="C26" s="5">
        <f>B26</f>
        <v>0</v>
      </c>
      <c r="D26" s="17" t="s">
        <v>10</v>
      </c>
      <c r="E26" s="6" t="s">
        <v>71</v>
      </c>
    </row>
    <row r="27" spans="1:5" ht="30.6" customHeight="1" x14ac:dyDescent="0.25">
      <c r="A27" s="4" t="s">
        <v>65</v>
      </c>
      <c r="B27" s="5">
        <v>3</v>
      </c>
      <c r="C27" s="5">
        <f>B27</f>
        <v>3</v>
      </c>
      <c r="D27" s="17" t="s">
        <v>10</v>
      </c>
      <c r="E27" s="6" t="s">
        <v>67</v>
      </c>
    </row>
    <row r="28" spans="1:5" ht="30.6" customHeight="1" x14ac:dyDescent="0.25">
      <c r="A28" s="4" t="s">
        <v>32</v>
      </c>
      <c r="B28" s="5">
        <v>4</v>
      </c>
      <c r="C28" s="5">
        <f t="shared" ref="C28" si="1">B28</f>
        <v>4</v>
      </c>
      <c r="D28" s="17" t="s">
        <v>10</v>
      </c>
      <c r="E28" s="6" t="s">
        <v>72</v>
      </c>
    </row>
    <row r="29" spans="1:5" ht="30.6" customHeight="1" x14ac:dyDescent="0.2">
      <c r="A29" s="1" t="s">
        <v>15</v>
      </c>
      <c r="B29" s="5"/>
      <c r="C29" s="7">
        <f>SUM(C15:C28)</f>
        <v>27</v>
      </c>
      <c r="D29" s="13"/>
    </row>
    <row r="30" spans="1:5" ht="30.6" customHeight="1" x14ac:dyDescent="0.2">
      <c r="A30" s="8" t="s">
        <v>33</v>
      </c>
      <c r="B30" s="5"/>
      <c r="C30" s="5"/>
      <c r="D30" s="16"/>
    </row>
    <row r="31" spans="1:5" ht="30.6" customHeight="1" x14ac:dyDescent="0.2">
      <c r="A31" s="4" t="s">
        <v>69</v>
      </c>
      <c r="B31" s="5">
        <v>3</v>
      </c>
      <c r="C31" s="5">
        <f>B31*2</f>
        <v>6</v>
      </c>
      <c r="D31" s="20" t="s">
        <v>34</v>
      </c>
    </row>
    <row r="32" spans="1:5" ht="30.6" customHeight="1" x14ac:dyDescent="0.2">
      <c r="A32" s="4" t="s">
        <v>35</v>
      </c>
      <c r="B32" s="5"/>
      <c r="C32" s="5">
        <f>B32*3</f>
        <v>0</v>
      </c>
      <c r="D32" s="20" t="s">
        <v>36</v>
      </c>
    </row>
    <row r="33" spans="1:11" ht="30.6" customHeight="1" x14ac:dyDescent="0.25">
      <c r="A33" s="4" t="s">
        <v>37</v>
      </c>
      <c r="B33" s="5"/>
      <c r="C33" s="5">
        <f>B33*5</f>
        <v>0</v>
      </c>
      <c r="D33" s="20" t="s">
        <v>38</v>
      </c>
      <c r="K33" s="6"/>
    </row>
    <row r="34" spans="1:11" ht="30.6" customHeight="1" x14ac:dyDescent="0.2">
      <c r="A34" s="9" t="s">
        <v>39</v>
      </c>
      <c r="B34" s="5">
        <v>3</v>
      </c>
      <c r="C34" s="5">
        <f>B34*5</f>
        <v>15</v>
      </c>
      <c r="D34" s="20" t="s">
        <v>40</v>
      </c>
    </row>
    <row r="35" spans="1:11" ht="30.6" customHeight="1" x14ac:dyDescent="0.2">
      <c r="A35" s="9" t="s">
        <v>73</v>
      </c>
      <c r="B35" s="5"/>
      <c r="C35" s="5">
        <f>B35*3</f>
        <v>0</v>
      </c>
      <c r="D35" s="16" t="s">
        <v>59</v>
      </c>
    </row>
    <row r="36" spans="1:11" ht="30.6" customHeight="1" x14ac:dyDescent="0.2">
      <c r="A36" s="4" t="s">
        <v>41</v>
      </c>
      <c r="B36" s="5">
        <v>4</v>
      </c>
      <c r="C36" s="5">
        <f>B36</f>
        <v>4</v>
      </c>
      <c r="D36" s="20" t="s">
        <v>42</v>
      </c>
    </row>
    <row r="37" spans="1:11" ht="30.6" customHeight="1" x14ac:dyDescent="0.2">
      <c r="A37" s="4" t="s">
        <v>43</v>
      </c>
      <c r="B37" s="5">
        <v>3</v>
      </c>
      <c r="C37" s="5">
        <f>B37*2</f>
        <v>6</v>
      </c>
      <c r="D37" s="20" t="s">
        <v>44</v>
      </c>
    </row>
    <row r="38" spans="1:11" ht="30.6" customHeight="1" x14ac:dyDescent="0.2">
      <c r="A38" s="4" t="s">
        <v>45</v>
      </c>
      <c r="B38" s="5"/>
      <c r="C38" s="5">
        <f>B38*3</f>
        <v>0</v>
      </c>
      <c r="D38" s="20" t="s">
        <v>46</v>
      </c>
    </row>
    <row r="39" spans="1:11" ht="30.6" customHeight="1" x14ac:dyDescent="0.2">
      <c r="A39" s="4" t="s">
        <v>47</v>
      </c>
      <c r="B39" s="5"/>
      <c r="C39" s="5">
        <f>IF(B39=1,4,IF(B39=2,5,0))</f>
        <v>0</v>
      </c>
      <c r="D39" s="20" t="s">
        <v>48</v>
      </c>
    </row>
    <row r="40" spans="1:11" ht="30.6" customHeight="1" x14ac:dyDescent="0.2">
      <c r="A40" s="4" t="s">
        <v>49</v>
      </c>
      <c r="B40" s="5"/>
      <c r="C40" s="5">
        <f>B40*3</f>
        <v>0</v>
      </c>
      <c r="D40" s="20" t="s">
        <v>50</v>
      </c>
    </row>
    <row r="41" spans="1:11" ht="30.6" customHeight="1" x14ac:dyDescent="0.2">
      <c r="A41" s="4" t="s">
        <v>51</v>
      </c>
      <c r="B41" s="5"/>
      <c r="C41" s="5">
        <f>B41*2</f>
        <v>0</v>
      </c>
      <c r="D41" s="20" t="s">
        <v>52</v>
      </c>
    </row>
    <row r="42" spans="1:11" ht="30.6" customHeight="1" x14ac:dyDescent="0.2">
      <c r="A42" s="4" t="s">
        <v>53</v>
      </c>
      <c r="B42" s="5"/>
      <c r="C42" s="5">
        <f>IF(B42=0,0,IF(B42&gt;=1,10,0))</f>
        <v>0</v>
      </c>
      <c r="D42" s="20"/>
    </row>
    <row r="43" spans="1:11" ht="30.6" customHeight="1" x14ac:dyDescent="0.2">
      <c r="A43" s="4" t="s">
        <v>54</v>
      </c>
      <c r="B43" s="5"/>
      <c r="C43" s="5">
        <f>IF(B43=1, 3, IF(B43=0, 0, IF(B43&gt;1,6, 6)))</f>
        <v>0</v>
      </c>
      <c r="D43" s="20" t="s">
        <v>55</v>
      </c>
    </row>
    <row r="44" spans="1:11" ht="30.6" customHeight="1" x14ac:dyDescent="0.2">
      <c r="A44" s="4" t="s">
        <v>56</v>
      </c>
      <c r="B44" s="5"/>
      <c r="C44" s="5">
        <f>B44*5</f>
        <v>0</v>
      </c>
      <c r="D44" s="20" t="s">
        <v>57</v>
      </c>
    </row>
    <row r="45" spans="1:11" ht="30.6" customHeight="1" x14ac:dyDescent="0.2">
      <c r="A45" s="4" t="s">
        <v>58</v>
      </c>
      <c r="B45" s="5"/>
      <c r="C45" s="5">
        <f>B45*10</f>
        <v>0</v>
      </c>
      <c r="D45" s="16" t="s">
        <v>59</v>
      </c>
    </row>
    <row r="46" spans="1:11" ht="30.6" customHeight="1" x14ac:dyDescent="0.2">
      <c r="A46" s="4" t="s">
        <v>60</v>
      </c>
      <c r="B46" s="5"/>
      <c r="C46" s="5">
        <f t="shared" ref="C46:C47" si="2">B46*10</f>
        <v>0</v>
      </c>
      <c r="D46" s="16" t="s">
        <v>59</v>
      </c>
    </row>
    <row r="47" spans="1:11" ht="30.6" customHeight="1" x14ac:dyDescent="0.2">
      <c r="A47" s="4" t="s">
        <v>61</v>
      </c>
      <c r="B47" s="5"/>
      <c r="C47" s="5">
        <f t="shared" si="2"/>
        <v>0</v>
      </c>
      <c r="D47" s="16" t="s">
        <v>59</v>
      </c>
    </row>
    <row r="48" spans="1:11" ht="30.6" customHeight="1" x14ac:dyDescent="0.2">
      <c r="A48" s="1" t="s">
        <v>15</v>
      </c>
      <c r="B48" s="5"/>
      <c r="C48" s="7">
        <f>SUM(C31:C47)</f>
        <v>31</v>
      </c>
      <c r="D48" s="14"/>
    </row>
    <row r="49" spans="1:3" ht="27.95" customHeight="1" x14ac:dyDescent="0.2">
      <c r="A49" s="30" t="s">
        <v>62</v>
      </c>
      <c r="B49" s="31"/>
      <c r="C49" s="10">
        <f>C48+C29+C13</f>
        <v>92</v>
      </c>
    </row>
    <row r="50" spans="1:3" ht="27.95" customHeight="1" x14ac:dyDescent="0.2">
      <c r="A50" s="32" t="s">
        <v>63</v>
      </c>
      <c r="B50" s="33"/>
      <c r="C50" s="11">
        <f>IF(C49&gt;=100, (100*5/100), (C49*5/100))</f>
        <v>4.5999999999999996</v>
      </c>
    </row>
  </sheetData>
  <sheetProtection algorithmName="SHA-512" hashValue="Q5RTN0BpbUEqVwibSYmIVQHD0+peH0ydnIgWwuFoLF8Fqj/W9gbXjlCi/6rw1axAPsu5wrbhxN+jfaSf4LdpTw==" saltValue="SzwWxlY8TDGA1hGsQIBbNQ==" spinCount="100000" sheet="1" objects="1" scenarios="1"/>
  <protectedRanges>
    <protectedRange sqref="B24 B27:B47 B6:B22" name="Range1"/>
    <protectedRange sqref="B2 B3:C3 A2:A3" name="Range2"/>
    <protectedRange sqref="B23 B25:B26" name="Range1_1"/>
  </protectedRanges>
  <mergeCells count="7">
    <mergeCell ref="A1:D1"/>
    <mergeCell ref="A49:B49"/>
    <mergeCell ref="A50:B50"/>
    <mergeCell ref="D6:D9"/>
    <mergeCell ref="A2:C2"/>
    <mergeCell ref="A3:C3"/>
    <mergeCell ref="D19:D21"/>
  </mergeCells>
  <dataValidations count="11">
    <dataValidation type="whole" allowBlank="1" showInputMessage="1" showErrorMessage="1" error="هەڵەیە، دەبێ ژمارەكە لەنێوان 0 هەتا 3 بێت" sqref="B27 B37:B42">
      <formula1>0</formula1>
      <formula2>3</formula2>
    </dataValidation>
    <dataValidation type="whole" allowBlank="1" showInputMessage="1" showErrorMessage="1" error="هەڵەیە، دەبێ ژمارەكە لەنێوان 0 هەتا 10 بێت" sqref="B15">
      <formula1>0</formula1>
      <formula2>10</formula2>
    </dataValidation>
    <dataValidation type="whole" allowBlank="1" showInputMessage="1" showErrorMessage="1" error="هەڵەیە، دەبێ ژمارەكە لەنێوان 0 هەتا 4 بێت" sqref="B36 B44:B46 B31 B11 B6:B9 B18:B21 B16 B28">
      <formula1>0</formula1>
      <formula2>4</formula2>
    </dataValidation>
    <dataValidation type="whole" allowBlank="1" showInputMessage="1" showErrorMessage="1" error="هەڵەیە، دەبێ ژمارەكە لەنێوان 0 هەتا 1 بێت" sqref="B47 B17">
      <formula1>0</formula1>
      <formula2>1</formula2>
    </dataValidation>
    <dataValidation type="whole" allowBlank="1" showInputMessage="1" showErrorMessage="1" error="هەڵەیە، دەبێ ژمارەكە لەنێوان 0 هەتا 6 بێت" sqref="B12">
      <formula1>0</formula1>
      <formula2>6</formula2>
    </dataValidation>
    <dataValidation type="whole" allowBlank="1" showInputMessage="1" showErrorMessage="1" error="هەڵەیە، دەبێ ژمارەكە لەنێوان 0 هەتا _x000a_3 بێت" sqref="B43">
      <formula1>0</formula1>
      <formula2>3</formula2>
    </dataValidation>
    <dataValidation type="whole" allowBlank="1" showInputMessage="1" showErrorMessage="1" error="ژمارەكە هەڵەیە دەبێت لە نێوان 0 تاوەكو 5 بێت." sqref="B22">
      <formula1>0</formula1>
      <formula2>5</formula2>
    </dataValidation>
    <dataValidation type="whole" allowBlank="1" showInputMessage="1" showErrorMessage="1" error="هەڵەیە، دەبێ ژمارەكە لەنێوان 0 هەتا 5 بێت" sqref="B10 B32:B35">
      <formula1>0</formula1>
      <formula2>5</formula2>
    </dataValidation>
    <dataValidation type="whole" allowBlank="1" showInputMessage="1" showErrorMessage="1" error="ژمارەكە هەڵەیە دەبێت لە نێوان 0 تاوەكو 10 بێت." sqref="B24">
      <formula1>0</formula1>
      <formula2>10</formula2>
    </dataValidation>
    <dataValidation type="whole" allowBlank="1" showInputMessage="1" showErrorMessage="1" error="هەڵەیە، دەبێ ته‌نها ژمارە 6 بنوسرێت" sqref="B25:B26">
      <formula1>6</formula1>
      <formula2>6</formula2>
    </dataValidation>
    <dataValidation type="whole" allowBlank="1" showInputMessage="1" showErrorMessage="1" error="هەڵەیە، دەبێ ته‌نها ژمارە 4 بنوسرێت" sqref="B23">
      <formula1>4</formula1>
      <formula2>4</formula2>
    </dataValidation>
  </dataValidations>
  <printOptions horizontalCentered="1" verticalCentered="1"/>
  <pageMargins left="0.25" right="0.25" top="0.25" bottom="0.25" header="0.25" footer="0.25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portfolio  2020-2019</vt:lpstr>
      <vt:lpstr>'portfolio  2020-2019'!Print_Area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sava</cp:lastModifiedBy>
  <dcterms:created xsi:type="dcterms:W3CDTF">2015-06-05T18:17:20Z</dcterms:created>
  <dcterms:modified xsi:type="dcterms:W3CDTF">2020-06-28T06:42:22Z</dcterms:modified>
</cp:coreProperties>
</file>