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L46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I4" i="2"/>
  <c r="P5" i="1"/>
  <c r="Q43" i="1" s="1"/>
  <c r="A52" i="1"/>
  <c r="H29" i="1" l="1"/>
  <c r="Q29" i="1"/>
  <c r="H43" i="1"/>
  <c r="I5" i="2"/>
  <c r="B22" i="1"/>
  <c r="A45" i="1" l="1"/>
  <c r="A46" i="1"/>
  <c r="I45" i="1"/>
  <c r="L47" i="1"/>
  <c r="I6" i="2"/>
  <c r="B23" i="1"/>
  <c r="I7" i="2" l="1"/>
  <c r="B24" i="1"/>
  <c r="I8" i="2" l="1"/>
  <c r="K19" i="1"/>
  <c r="K20" i="1" l="1"/>
  <c r="J3" i="2"/>
  <c r="K21" i="1" l="1"/>
  <c r="J4" i="2"/>
  <c r="J5" i="2" l="1"/>
  <c r="K22" i="1"/>
  <c r="J6" i="2" l="1"/>
  <c r="K23" i="1"/>
  <c r="K24" i="1" l="1"/>
  <c r="J7" i="2"/>
  <c r="B33" i="1" l="1"/>
  <c r="J8" i="2"/>
  <c r="B34" i="1" l="1"/>
  <c r="K3" i="2"/>
  <c r="K4" i="2" l="1"/>
  <c r="B35" i="1"/>
  <c r="B36" i="1" l="1"/>
  <c r="K5" i="2"/>
  <c r="B37" i="1" l="1"/>
  <c r="K6" i="2"/>
  <c r="K7" i="2" l="1"/>
  <c r="B38" i="1"/>
  <c r="K33" i="1" l="1"/>
  <c r="K8" i="2"/>
  <c r="K34" i="1" l="1"/>
  <c r="L3" i="2"/>
  <c r="K35" i="1" l="1"/>
  <c r="L4" i="2"/>
  <c r="L5" i="2" l="1"/>
  <c r="K36" i="1"/>
  <c r="K37" i="1" l="1"/>
  <c r="L6" i="2"/>
  <c r="L7" i="2" l="1"/>
  <c r="K38" i="1"/>
  <c r="L8" i="2" s="1"/>
</calcChain>
</file>

<file path=xl/sharedStrings.xml><?xml version="1.0" encoding="utf-8"?>
<sst xmlns="http://schemas.openxmlformats.org/spreadsheetml/2006/main" count="124" uniqueCount="69">
  <si>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</si>
  <si>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</si>
  <si>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</si>
  <si>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</si>
  <si>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</si>
  <si>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</si>
  <si>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</si>
  <si>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</si>
  <si>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</si>
  <si>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</si>
  <si>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</si>
  <si>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</si>
  <si>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</si>
  <si>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</si>
  <si>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</si>
  <si>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</si>
  <si>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</si>
  <si>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</si>
  <si>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</si>
  <si>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</si>
  <si>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</si>
  <si>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</si>
  <si>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</si>
  <si>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</si>
  <si>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</si>
  <si>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</si>
  <si>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</si>
  <si>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</si>
  <si>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</si>
  <si>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</si>
  <si>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</si>
  <si>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</si>
  <si>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</si>
  <si>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</si>
  <si>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</si>
  <si>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</si>
  <si>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</si>
  <si>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</si>
  <si>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</si>
  <si>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</si>
  <si>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</si>
  <si>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</si>
  <si>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</si>
  <si>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</si>
  <si>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</si>
  <si>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</si>
  <si>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</si>
  <si>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</si>
  <si>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</si>
  <si>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</si>
  <si>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</si>
  <si>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</si>
  <si>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</si>
  <si>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</si>
  <si>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</si>
  <si>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</si>
  <si>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</si>
  <si>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</si>
  <si>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</si>
  <si>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</si>
  <si>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2022</t>
  </si>
  <si>
    <t>د.تابان فواد مجید</t>
  </si>
  <si>
    <t>Image Processing (Th)</t>
  </si>
  <si>
    <t>Image Processing CS2</t>
  </si>
  <si>
    <t>Image Processing CS1</t>
  </si>
  <si>
    <t>Database design CS1</t>
  </si>
  <si>
    <t>Database design CS2</t>
  </si>
  <si>
    <t>Database design CS3</t>
  </si>
  <si>
    <t>ژاکاو همزە 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</si>
</sst>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1"/>
      <color rgb="FF000000"/>
      <name val="&quot;Times New Roman&quot;"/>
    </font>
    <font>
      <b/>
      <sz val="10"/>
      <color theme="1"/>
      <name val="Times New Roman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center" vertical="center"/>
    </xf>
    <xf numFmtId="0" fontId="15" fillId="0" borderId="44" xfId="0" applyFont="1" applyBorder="1"/>
    <xf numFmtId="0" fontId="15" fillId="0" borderId="45" xfId="0" applyFont="1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39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41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4" borderId="41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yar\Diyar%20Dropbox\Diyar%20Abdulqader\Teachers%20of%20Computer%20Science\&#1605;&#1581;&#1575;&#1590;&#1585;&#1575;&#1578;\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zoomScaleNormal="100" zoomScaleSheetLayoutView="100" zoomScalePageLayoutView="90" workbookViewId="0">
      <selection activeCell="M1" sqref="M1:Q1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7.85546875" style="1" customWidth="1"/>
    <col min="9" max="9" width="4.42578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>
      <c r="A1" s="62" t="s">
        <v>0</v>
      </c>
      <c r="B1" s="62"/>
      <c r="C1" s="62"/>
      <c r="D1" s="62"/>
      <c r="E1" s="62"/>
      <c r="F1" s="62"/>
      <c r="G1" s="9"/>
      <c r="H1" s="9"/>
      <c r="I1" s="9"/>
      <c r="J1" s="9"/>
      <c r="K1" s="10"/>
      <c r="L1" s="9"/>
      <c r="M1" s="90" t="s">
        <v>1</v>
      </c>
      <c r="N1" s="90"/>
      <c r="O1" s="90"/>
      <c r="P1" s="90"/>
      <c r="Q1" s="90"/>
    </row>
    <row r="2" spans="1:36" ht="14.25" customHeight="1">
      <c r="A2" s="62" t="s">
        <v>2</v>
      </c>
      <c r="B2" s="62"/>
      <c r="C2" s="62"/>
      <c r="D2" s="62"/>
      <c r="E2" s="62"/>
      <c r="F2" s="62"/>
      <c r="G2" s="9"/>
      <c r="H2" s="9"/>
      <c r="I2" s="9"/>
      <c r="J2" s="9"/>
      <c r="K2" s="10"/>
      <c r="L2" s="11"/>
      <c r="M2" s="99" t="s">
        <v>60</v>
      </c>
      <c r="N2" s="99"/>
      <c r="O2" s="98" t="s">
        <v>3</v>
      </c>
      <c r="P2" s="98"/>
      <c r="Q2" s="11">
        <v>2</v>
      </c>
    </row>
    <row r="3" spans="1:36" ht="14.25" customHeight="1">
      <c r="A3" s="42" t="s">
        <v>4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62" t="s">
        <v>5</v>
      </c>
      <c r="N3" s="62"/>
      <c r="O3" s="62"/>
      <c r="P3" s="13">
        <v>10</v>
      </c>
      <c r="Q3" s="12"/>
    </row>
    <row r="4" spans="1:36" ht="14.25" customHeight="1">
      <c r="A4" s="95" t="s">
        <v>6</v>
      </c>
      <c r="B4" s="95"/>
      <c r="C4" s="96" t="s">
        <v>61</v>
      </c>
      <c r="D4" s="97"/>
      <c r="E4" s="97"/>
      <c r="F4" s="97"/>
      <c r="G4" s="43"/>
      <c r="H4" s="9"/>
      <c r="I4" s="9"/>
      <c r="J4" s="9"/>
      <c r="K4" s="10"/>
      <c r="L4" s="11"/>
      <c r="M4" s="62" t="s">
        <v>7</v>
      </c>
      <c r="N4" s="62"/>
      <c r="O4" s="62"/>
      <c r="P4" s="14">
        <v>3</v>
      </c>
      <c r="Q4" s="12"/>
    </row>
    <row r="5" spans="1:36" ht="16.5" customHeight="1" thickBot="1">
      <c r="A5" s="93" t="s">
        <v>8</v>
      </c>
      <c r="B5" s="93"/>
      <c r="C5" s="64" t="s">
        <v>9</v>
      </c>
      <c r="D5" s="64"/>
      <c r="E5" s="64"/>
      <c r="F5" s="64"/>
      <c r="G5" s="9"/>
      <c r="H5" s="9"/>
      <c r="I5" s="9"/>
      <c r="J5" s="9"/>
      <c r="K5" s="10"/>
      <c r="L5" s="11"/>
      <c r="M5" s="62" t="s">
        <v>10</v>
      </c>
      <c r="N5" s="62"/>
      <c r="O5" s="62"/>
      <c r="P5" s="15">
        <f>IF(P3-P4&gt;=0, P3-P4,0)</f>
        <v>7</v>
      </c>
      <c r="Q5" s="12"/>
      <c r="T5" s="94"/>
      <c r="U5" s="94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6" ht="17.25" thickTop="1" thickBot="1">
      <c r="A6" s="30"/>
      <c r="B6" s="91" t="s">
        <v>11</v>
      </c>
      <c r="C6" s="92"/>
      <c r="D6" s="91" t="s">
        <v>12</v>
      </c>
      <c r="E6" s="92"/>
      <c r="F6" s="91" t="s">
        <v>13</v>
      </c>
      <c r="G6" s="92"/>
      <c r="H6" s="91" t="s">
        <v>14</v>
      </c>
      <c r="I6" s="92"/>
      <c r="J6" s="91" t="s">
        <v>15</v>
      </c>
      <c r="K6" s="92"/>
      <c r="L6" s="91" t="s">
        <v>16</v>
      </c>
      <c r="M6" s="92"/>
      <c r="N6" s="91" t="s">
        <v>17</v>
      </c>
      <c r="O6" s="92"/>
      <c r="P6" s="91" t="s">
        <v>18</v>
      </c>
      <c r="Q6" s="92"/>
      <c r="T6" s="89"/>
      <c r="U6" s="89"/>
      <c r="V6" s="89"/>
      <c r="W6" s="89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</row>
    <row r="7" spans="1:36" ht="16.5" thickTop="1">
      <c r="A7" s="29" t="s">
        <v>19</v>
      </c>
      <c r="B7" s="69"/>
      <c r="C7" s="61"/>
      <c r="D7" s="60"/>
      <c r="E7" s="61"/>
      <c r="F7" s="50"/>
      <c r="G7" s="52"/>
      <c r="H7" s="50"/>
      <c r="I7" s="52"/>
      <c r="J7" s="50"/>
      <c r="K7" s="52"/>
      <c r="L7" s="50"/>
      <c r="M7" s="52"/>
      <c r="N7" s="50"/>
      <c r="O7" s="52"/>
      <c r="P7" s="60"/>
      <c r="Q7" s="83"/>
      <c r="T7" s="49"/>
      <c r="U7" s="49"/>
      <c r="V7" s="49"/>
      <c r="W7" s="49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2" customHeight="1">
      <c r="A8" s="29" t="s">
        <v>20</v>
      </c>
      <c r="B8" s="54" t="s">
        <v>62</v>
      </c>
      <c r="C8" s="55"/>
      <c r="D8" s="55"/>
      <c r="E8" s="56"/>
      <c r="F8" s="53"/>
      <c r="G8" s="51"/>
      <c r="H8" s="53"/>
      <c r="I8" s="51"/>
      <c r="J8" s="53"/>
      <c r="K8" s="51"/>
      <c r="L8" s="53"/>
      <c r="M8" s="51"/>
      <c r="N8" s="53"/>
      <c r="O8" s="51"/>
      <c r="P8" s="54"/>
      <c r="Q8" s="63"/>
      <c r="T8" s="89"/>
      <c r="U8" s="89"/>
      <c r="V8" s="89"/>
      <c r="W8" s="89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6">
      <c r="A9" s="16" t="s">
        <v>21</v>
      </c>
      <c r="B9" s="57" t="s">
        <v>65</v>
      </c>
      <c r="C9" s="55"/>
      <c r="D9" s="55"/>
      <c r="E9" s="56"/>
      <c r="F9" s="57" t="s">
        <v>66</v>
      </c>
      <c r="G9" s="55"/>
      <c r="H9" s="55"/>
      <c r="I9" s="56"/>
      <c r="J9" s="57" t="s">
        <v>67</v>
      </c>
      <c r="K9" s="55"/>
      <c r="L9" s="55"/>
      <c r="M9" s="56"/>
      <c r="N9" s="53"/>
      <c r="O9" s="51"/>
      <c r="P9" s="54"/>
      <c r="Q9" s="63"/>
      <c r="T9" s="89"/>
      <c r="U9" s="89"/>
      <c r="V9" s="89"/>
      <c r="W9" s="89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</row>
    <row r="10" spans="1:36">
      <c r="A10" s="16" t="s">
        <v>22</v>
      </c>
      <c r="B10" s="53"/>
      <c r="C10" s="51"/>
      <c r="D10" s="53"/>
      <c r="E10" s="51"/>
      <c r="F10" s="53"/>
      <c r="G10" s="51"/>
      <c r="H10" s="53"/>
      <c r="I10" s="51"/>
      <c r="J10" s="53"/>
      <c r="K10" s="51"/>
      <c r="L10" s="53"/>
      <c r="M10" s="51"/>
      <c r="N10" s="53"/>
      <c r="O10" s="51"/>
      <c r="P10" s="54"/>
      <c r="Q10" s="63"/>
      <c r="T10" s="89"/>
      <c r="U10" s="89"/>
      <c r="V10" s="89"/>
      <c r="W10" s="89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</row>
    <row r="11" spans="1:36">
      <c r="A11" s="16" t="s">
        <v>23</v>
      </c>
      <c r="B11" s="57" t="s">
        <v>63</v>
      </c>
      <c r="C11" s="55"/>
      <c r="D11" s="55"/>
      <c r="E11" s="56"/>
      <c r="F11" s="54" t="s">
        <v>64</v>
      </c>
      <c r="G11" s="55"/>
      <c r="H11" s="55"/>
      <c r="I11" s="56"/>
      <c r="J11" s="53"/>
      <c r="K11" s="51"/>
      <c r="L11" s="53"/>
      <c r="M11" s="51"/>
      <c r="N11" s="53"/>
      <c r="O11" s="51"/>
      <c r="P11" s="54"/>
      <c r="Q11" s="63"/>
    </row>
    <row r="12" spans="1:36" ht="16.5" thickBot="1">
      <c r="A12" s="17" t="s">
        <v>24</v>
      </c>
      <c r="B12" s="57"/>
      <c r="C12" s="55"/>
      <c r="D12" s="55"/>
      <c r="E12" s="63"/>
      <c r="F12" s="57"/>
      <c r="G12" s="55"/>
      <c r="H12" s="55"/>
      <c r="I12" s="63"/>
      <c r="J12" s="57"/>
      <c r="K12" s="55"/>
      <c r="L12" s="55"/>
      <c r="M12" s="56"/>
      <c r="N12" s="70"/>
      <c r="O12" s="71"/>
      <c r="P12" s="70"/>
      <c r="Q12" s="76"/>
    </row>
    <row r="13" spans="1:36" ht="5.25" customHeight="1" thickTop="1" thickBot="1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5" thickTop="1">
      <c r="A14" s="129" t="s">
        <v>25</v>
      </c>
      <c r="B14" s="130"/>
      <c r="C14" s="131"/>
      <c r="D14" s="81" t="s">
        <v>26</v>
      </c>
      <c r="E14" s="82"/>
      <c r="F14" s="72" t="s">
        <v>68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36" ht="16.5" thickBot="1">
      <c r="A15" s="132"/>
      <c r="B15" s="133"/>
      <c r="C15" s="134"/>
      <c r="D15" s="70" t="s">
        <v>27</v>
      </c>
      <c r="E15" s="71"/>
      <c r="F15" s="70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</row>
    <row r="16" spans="1:36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>
      <c r="A17" s="77" t="s">
        <v>28</v>
      </c>
      <c r="B17" s="78"/>
      <c r="C17" s="79"/>
      <c r="D17" s="79"/>
      <c r="E17" s="79"/>
      <c r="F17" s="79"/>
      <c r="G17" s="79"/>
      <c r="H17" s="80"/>
      <c r="I17" s="18"/>
      <c r="J17" s="77" t="s">
        <v>29</v>
      </c>
      <c r="K17" s="78"/>
      <c r="L17" s="79"/>
      <c r="M17" s="79"/>
      <c r="N17" s="79"/>
      <c r="O17" s="79"/>
      <c r="P17" s="79"/>
      <c r="Q17" s="80"/>
    </row>
    <row r="18" spans="1:25" s="39" customFormat="1" ht="39" thickTop="1">
      <c r="A18" s="40" t="s">
        <v>30</v>
      </c>
      <c r="B18" s="84" t="s">
        <v>31</v>
      </c>
      <c r="C18" s="85"/>
      <c r="D18" s="67" t="s">
        <v>32</v>
      </c>
      <c r="E18" s="66"/>
      <c r="F18" s="65" t="s">
        <v>33</v>
      </c>
      <c r="G18" s="66"/>
      <c r="H18" s="37" t="s">
        <v>34</v>
      </c>
      <c r="I18" s="18"/>
      <c r="J18" s="40" t="s">
        <v>30</v>
      </c>
      <c r="K18" s="84" t="s">
        <v>31</v>
      </c>
      <c r="L18" s="85"/>
      <c r="M18" s="67" t="s">
        <v>32</v>
      </c>
      <c r="N18" s="66"/>
      <c r="O18" s="65" t="s">
        <v>33</v>
      </c>
      <c r="P18" s="66"/>
      <c r="Q18" s="37" t="s">
        <v>34</v>
      </c>
      <c r="X18" s="41"/>
      <c r="Y18" s="41"/>
    </row>
    <row r="19" spans="1:25">
      <c r="A19" s="19" t="s">
        <v>35</v>
      </c>
      <c r="B19" s="86">
        <v>44590</v>
      </c>
      <c r="C19" s="87"/>
      <c r="D19" s="58"/>
      <c r="E19" s="59"/>
      <c r="F19" s="58"/>
      <c r="G19" s="59"/>
      <c r="H19" s="33" t="str">
        <f>IF(D19=Sheet2!B10,"",IF((D19+F19)&lt;&gt;0,(D19+F19), ""))</f>
        <v/>
      </c>
      <c r="I19" s="18"/>
      <c r="J19" s="19" t="s">
        <v>35</v>
      </c>
      <c r="K19" s="86">
        <f>B24+2</f>
        <v>44597</v>
      </c>
      <c r="L19" s="87"/>
      <c r="M19" s="58"/>
      <c r="N19" s="68"/>
      <c r="O19" s="58"/>
      <c r="P19" s="59"/>
      <c r="Q19" s="33" t="str">
        <f>IF(M19=Sheet2!B10,"",IF((M19+O19)&lt;&gt;0,(M19+O19), ""))</f>
        <v/>
      </c>
      <c r="Y19" s="32"/>
    </row>
    <row r="20" spans="1:25" ht="14.25" customHeight="1">
      <c r="A20" s="19" t="s">
        <v>20</v>
      </c>
      <c r="B20" s="86">
        <f>B19+1</f>
        <v>44591</v>
      </c>
      <c r="C20" s="87"/>
      <c r="D20" s="58">
        <v>2</v>
      </c>
      <c r="E20" s="59"/>
      <c r="F20" s="58"/>
      <c r="G20" s="59"/>
      <c r="H20" s="33">
        <f>IF(D20=Sheet2!B10,"",IF((D20+F20)&lt;&gt;0,(D20+F20), ""))</f>
        <v>2</v>
      </c>
      <c r="I20" s="18"/>
      <c r="J20" s="19" t="s">
        <v>20</v>
      </c>
      <c r="K20" s="86">
        <f>K19+1</f>
        <v>44598</v>
      </c>
      <c r="L20" s="87"/>
      <c r="M20" s="58">
        <v>2</v>
      </c>
      <c r="N20" s="68"/>
      <c r="O20" s="58"/>
      <c r="P20" s="59"/>
      <c r="Q20" s="33">
        <f>IF(M20=Sheet2!B10,"",IF((M20+O20)&lt;&gt;0,(M20+O20), ""))</f>
        <v>2</v>
      </c>
    </row>
    <row r="21" spans="1:25" ht="14.25" customHeight="1">
      <c r="A21" s="19" t="s">
        <v>21</v>
      </c>
      <c r="B21" s="86">
        <f t="shared" ref="B21:B24" si="0">B20+1</f>
        <v>44592</v>
      </c>
      <c r="C21" s="87"/>
      <c r="D21" s="58"/>
      <c r="E21" s="59"/>
      <c r="F21" s="58">
        <v>6</v>
      </c>
      <c r="G21" s="59"/>
      <c r="H21" s="33">
        <f>IF(D21=Sheet2!B10,"",IF((D21+F21)&lt;&gt;0,(D21+F21), ""))</f>
        <v>6</v>
      </c>
      <c r="I21" s="18"/>
      <c r="J21" s="19" t="s">
        <v>21</v>
      </c>
      <c r="K21" s="86">
        <f>K20+1</f>
        <v>44599</v>
      </c>
      <c r="L21" s="87"/>
      <c r="M21" s="58"/>
      <c r="N21" s="68"/>
      <c r="O21" s="58">
        <v>6</v>
      </c>
      <c r="P21" s="59"/>
      <c r="Q21" s="33">
        <f>IF(M21=Sheet2!B10,"",IF((M21+O21)&lt;&gt;0,(M21+O21), ""))</f>
        <v>6</v>
      </c>
    </row>
    <row r="22" spans="1:25" ht="14.25" customHeight="1">
      <c r="A22" s="19" t="s">
        <v>22</v>
      </c>
      <c r="B22" s="86">
        <f t="shared" si="0"/>
        <v>44593</v>
      </c>
      <c r="C22" s="87"/>
      <c r="D22" s="58"/>
      <c r="E22" s="59"/>
      <c r="F22" s="58"/>
      <c r="G22" s="59"/>
      <c r="H22" s="33" t="str">
        <f>IF(D22=Sheet2!B10,"",IF((D22+F22)&lt;&gt;0,(D22+F22), ""))</f>
        <v/>
      </c>
      <c r="I22" s="18"/>
      <c r="J22" s="19" t="s">
        <v>22</v>
      </c>
      <c r="K22" s="86">
        <f t="shared" ref="K22:K24" si="1">K21+1</f>
        <v>44600</v>
      </c>
      <c r="L22" s="87"/>
      <c r="M22" s="58"/>
      <c r="N22" s="68"/>
      <c r="O22" s="58"/>
      <c r="P22" s="59"/>
      <c r="Q22" s="33" t="str">
        <f>IF(M22=Sheet2!B10,"",IF((M22+O22)&lt;&gt;0,(M22+O22), ""))</f>
        <v/>
      </c>
    </row>
    <row r="23" spans="1:25" ht="14.25" customHeight="1">
      <c r="A23" s="19" t="s">
        <v>23</v>
      </c>
      <c r="B23" s="86">
        <f t="shared" si="0"/>
        <v>44594</v>
      </c>
      <c r="C23" s="87"/>
      <c r="D23" s="58"/>
      <c r="E23" s="59"/>
      <c r="F23" s="58">
        <v>4</v>
      </c>
      <c r="G23" s="59"/>
      <c r="H23" s="33">
        <f>IF(D23=Sheet2!B10,"",IF((D23+F23)&lt;&gt;0,(D23+F23), ""))</f>
        <v>4</v>
      </c>
      <c r="I23" s="18"/>
      <c r="J23" s="19" t="s">
        <v>23</v>
      </c>
      <c r="K23" s="86">
        <f t="shared" si="1"/>
        <v>44601</v>
      </c>
      <c r="L23" s="87"/>
      <c r="M23" s="58"/>
      <c r="N23" s="68"/>
      <c r="O23" s="58">
        <v>4</v>
      </c>
      <c r="P23" s="59"/>
      <c r="Q23" s="33">
        <f>IF(M23=Sheet2!B10,"",IF((M23+O23)&lt;&gt;0,(M23+O23), ""))</f>
        <v>4</v>
      </c>
    </row>
    <row r="24" spans="1:25" ht="14.25" customHeight="1">
      <c r="A24" s="19" t="s">
        <v>24</v>
      </c>
      <c r="B24" s="86">
        <f t="shared" si="0"/>
        <v>44595</v>
      </c>
      <c r="C24" s="87"/>
      <c r="D24" s="58"/>
      <c r="E24" s="59"/>
      <c r="F24" s="58"/>
      <c r="G24" s="59"/>
      <c r="H24" s="33" t="str">
        <f>IF(D24=Sheet2!B10,"",IF((D24+F24)&lt;&gt;0,(D24+F24), ""))</f>
        <v/>
      </c>
      <c r="I24" s="18"/>
      <c r="J24" s="19" t="s">
        <v>24</v>
      </c>
      <c r="K24" s="86">
        <f t="shared" si="1"/>
        <v>44602</v>
      </c>
      <c r="L24" s="87"/>
      <c r="M24" s="58"/>
      <c r="N24" s="68"/>
      <c r="O24" s="58"/>
      <c r="P24" s="59"/>
      <c r="Q24" s="33" t="str">
        <f>IF(M24=Sheet2!B10,"",IF((M24+O24)&lt;&gt;0,(M24+O24), ""))</f>
        <v/>
      </c>
    </row>
    <row r="25" spans="1:25" ht="23.25" customHeight="1">
      <c r="A25" s="20" t="s">
        <v>36</v>
      </c>
      <c r="B25" s="86"/>
      <c r="C25" s="87"/>
      <c r="D25" s="103">
        <v>3</v>
      </c>
      <c r="E25" s="104"/>
      <c r="F25" s="101"/>
      <c r="G25" s="102"/>
      <c r="H25" s="33">
        <f>IF(D25=Sheet2!B10,"",IF((D25+F25)&lt;&gt;0,(D25+F25), ""))</f>
        <v>3</v>
      </c>
      <c r="I25" s="18"/>
      <c r="J25" s="20" t="s">
        <v>36</v>
      </c>
      <c r="K25" s="86"/>
      <c r="L25" s="87"/>
      <c r="M25" s="103">
        <v>3</v>
      </c>
      <c r="N25" s="104"/>
      <c r="O25" s="101"/>
      <c r="P25" s="102"/>
      <c r="Q25" s="33">
        <f>IF(M25=Sheet2!B10,"",IF((M25+O25)&lt;&gt;0,(M25+O25), ""))</f>
        <v>3</v>
      </c>
    </row>
    <row r="26" spans="1:25">
      <c r="A26" s="35" t="s">
        <v>37</v>
      </c>
      <c r="B26" s="86"/>
      <c r="C26" s="87"/>
      <c r="D26" s="103"/>
      <c r="E26" s="104"/>
      <c r="F26" s="118"/>
      <c r="G26" s="104"/>
      <c r="H26" s="33" t="str">
        <f>IF(D26=Sheet2!B10,"",IF((D26+F26)&lt;&gt;0,(D26+F26), ""))</f>
        <v/>
      </c>
      <c r="I26" s="18"/>
      <c r="J26" s="35" t="s">
        <v>37</v>
      </c>
      <c r="K26" s="86"/>
      <c r="L26" s="87"/>
      <c r="M26" s="58"/>
      <c r="N26" s="59"/>
      <c r="O26" s="100"/>
      <c r="P26" s="59"/>
      <c r="Q26" s="33" t="str">
        <f>IF(M26=Sheet2!B10,"",IF((M26+O26)&lt;&gt;0,(M26+O26), ""))</f>
        <v/>
      </c>
    </row>
    <row r="27" spans="1:25">
      <c r="A27" s="35" t="s">
        <v>38</v>
      </c>
      <c r="B27" s="86"/>
      <c r="C27" s="87"/>
      <c r="D27" s="103"/>
      <c r="E27" s="104"/>
      <c r="F27" s="118"/>
      <c r="G27" s="104"/>
      <c r="H27" s="33" t="str">
        <f>IF(D27=Sheet2!B10,"",IF((D27+F27)&lt;&gt;0,(D27+F27), ""))</f>
        <v/>
      </c>
      <c r="I27" s="18"/>
      <c r="J27" s="35" t="s">
        <v>38</v>
      </c>
      <c r="K27" s="86"/>
      <c r="L27" s="87"/>
      <c r="M27" s="58"/>
      <c r="N27" s="59"/>
      <c r="O27" s="100"/>
      <c r="P27" s="59"/>
      <c r="Q27" s="33" t="str">
        <f>IF(M27=Sheet2!B10,"",IF((M27+O27)&lt;&gt;0,(M27+O27), ""))</f>
        <v/>
      </c>
    </row>
    <row r="28" spans="1:25" ht="26.25" customHeight="1">
      <c r="A28" s="20" t="s">
        <v>39</v>
      </c>
      <c r="B28" s="86"/>
      <c r="C28" s="87"/>
      <c r="D28" s="103">
        <v>3</v>
      </c>
      <c r="E28" s="104"/>
      <c r="F28" s="101"/>
      <c r="G28" s="102"/>
      <c r="H28" s="33">
        <f>IF(D28=Sheet2!B10,"",IF((D28+F28)&lt;&gt;0,(D28+F28), ""))</f>
        <v>3</v>
      </c>
      <c r="I28" s="18"/>
      <c r="J28" s="20" t="s">
        <v>39</v>
      </c>
      <c r="K28" s="86"/>
      <c r="L28" s="87"/>
      <c r="M28" s="58">
        <v>3</v>
      </c>
      <c r="N28" s="59"/>
      <c r="O28" s="100"/>
      <c r="P28" s="59"/>
      <c r="Q28" s="33">
        <f>IF(M28=Sheet2!B10,"",IF((M28+O28)&lt;&gt;0,(M28+O28), ""))</f>
        <v>3</v>
      </c>
    </row>
    <row r="29" spans="1:25" ht="16.5" thickBot="1">
      <c r="A29" s="111" t="s">
        <v>40</v>
      </c>
      <c r="B29" s="112"/>
      <c r="C29" s="113"/>
      <c r="D29" s="105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=16+2x2+2x0+3x0</v>
      </c>
      <c r="E29" s="106"/>
      <c r="F29" s="106"/>
      <c r="G29" s="107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20</v>
      </c>
      <c r="I29" s="18"/>
      <c r="J29" s="114" t="s">
        <v>40</v>
      </c>
      <c r="K29" s="112"/>
      <c r="L29" s="115"/>
      <c r="M29" s="105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=16+2x2+2x0+3x0</v>
      </c>
      <c r="N29" s="106"/>
      <c r="O29" s="106"/>
      <c r="P29" s="107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20</v>
      </c>
    </row>
    <row r="30" spans="1:25" ht="9" customHeight="1" thickTop="1" thickBo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>
      <c r="A31" s="108" t="s">
        <v>41</v>
      </c>
      <c r="B31" s="109"/>
      <c r="C31" s="109"/>
      <c r="D31" s="109"/>
      <c r="E31" s="109"/>
      <c r="F31" s="109"/>
      <c r="G31" s="109"/>
      <c r="H31" s="110"/>
      <c r="I31" s="18"/>
      <c r="J31" s="108" t="s">
        <v>42</v>
      </c>
      <c r="K31" s="109"/>
      <c r="L31" s="109"/>
      <c r="M31" s="109"/>
      <c r="N31" s="109"/>
      <c r="O31" s="109"/>
      <c r="P31" s="109"/>
      <c r="Q31" s="110"/>
    </row>
    <row r="32" spans="1:25" s="39" customFormat="1" ht="39" thickTop="1">
      <c r="A32" s="36" t="s">
        <v>30</v>
      </c>
      <c r="B32" s="116" t="s">
        <v>31</v>
      </c>
      <c r="C32" s="117"/>
      <c r="D32" s="67" t="s">
        <v>32</v>
      </c>
      <c r="E32" s="66"/>
      <c r="F32" s="65" t="s">
        <v>33</v>
      </c>
      <c r="G32" s="66"/>
      <c r="H32" s="37" t="s">
        <v>34</v>
      </c>
      <c r="I32" s="38"/>
      <c r="J32" s="36" t="s">
        <v>30</v>
      </c>
      <c r="K32" s="116" t="s">
        <v>31</v>
      </c>
      <c r="L32" s="117"/>
      <c r="M32" s="67" t="s">
        <v>32</v>
      </c>
      <c r="N32" s="66"/>
      <c r="O32" s="65" t="s">
        <v>33</v>
      </c>
      <c r="P32" s="66"/>
      <c r="Q32" s="37" t="s">
        <v>34</v>
      </c>
    </row>
    <row r="33" spans="1:17">
      <c r="A33" s="19" t="s">
        <v>35</v>
      </c>
      <c r="B33" s="86">
        <f>K24+2</f>
        <v>44604</v>
      </c>
      <c r="C33" s="87"/>
      <c r="D33" s="58"/>
      <c r="E33" s="68"/>
      <c r="F33" s="58"/>
      <c r="G33" s="59"/>
      <c r="H33" s="33" t="str">
        <f>IF(D33=Sheet2!B10,"",IF((D33+F33)&lt;&gt;0,(D33+F33), ""))</f>
        <v/>
      </c>
      <c r="I33" s="21"/>
      <c r="J33" s="19" t="s">
        <v>35</v>
      </c>
      <c r="K33" s="86">
        <f>B38+2</f>
        <v>44611</v>
      </c>
      <c r="L33" s="87"/>
      <c r="M33" s="58"/>
      <c r="N33" s="59"/>
      <c r="O33" s="58"/>
      <c r="P33" s="59"/>
      <c r="Q33" s="33" t="str">
        <f>IF(M33=Sheet2!B10,"",IF((M33+O33)&lt;&gt;0,(M33+O33), ""))</f>
        <v/>
      </c>
    </row>
    <row r="34" spans="1:17" ht="15" customHeight="1">
      <c r="A34" s="19" t="s">
        <v>20</v>
      </c>
      <c r="B34" s="86">
        <f>B33+1</f>
        <v>44605</v>
      </c>
      <c r="C34" s="87"/>
      <c r="D34" s="58">
        <v>2</v>
      </c>
      <c r="E34" s="59"/>
      <c r="F34" s="58"/>
      <c r="G34" s="59"/>
      <c r="H34" s="33">
        <f>IF(D34=Sheet2!B10,"",IF((D34+F34)&lt;&gt;0,(D34+F34), ""))</f>
        <v>2</v>
      </c>
      <c r="I34" s="18"/>
      <c r="J34" s="19" t="s">
        <v>20</v>
      </c>
      <c r="K34" s="86">
        <f>K33+1</f>
        <v>44612</v>
      </c>
      <c r="L34" s="87"/>
      <c r="M34" s="58">
        <v>2</v>
      </c>
      <c r="N34" s="59"/>
      <c r="O34" s="58"/>
      <c r="P34" s="59"/>
      <c r="Q34" s="33">
        <f>IF(M34=Sheet2!B10,"",IF((M34+O34)&lt;&gt;0,(M34+O34), ""))</f>
        <v>2</v>
      </c>
    </row>
    <row r="35" spans="1:17">
      <c r="A35" s="19" t="s">
        <v>21</v>
      </c>
      <c r="B35" s="86">
        <f t="shared" ref="B35:B38" si="2">B34+1</f>
        <v>44606</v>
      </c>
      <c r="C35" s="87"/>
      <c r="D35" s="58"/>
      <c r="E35" s="59"/>
      <c r="F35" s="58">
        <v>6</v>
      </c>
      <c r="G35" s="59"/>
      <c r="H35" s="33">
        <f>IF(D35=Sheet2!B10,"",IF((D35+F35)&lt;&gt;0,(D35+F35), ""))</f>
        <v>6</v>
      </c>
      <c r="I35" s="18"/>
      <c r="J35" s="19" t="s">
        <v>21</v>
      </c>
      <c r="K35" s="86">
        <f t="shared" ref="K35:K38" si="3">K34+1</f>
        <v>44613</v>
      </c>
      <c r="L35" s="87"/>
      <c r="M35" s="58"/>
      <c r="N35" s="59"/>
      <c r="O35" s="58">
        <v>6</v>
      </c>
      <c r="P35" s="59"/>
      <c r="Q35" s="33">
        <f>IF(M35=Sheet2!B10,"",IF((M35+O35)&lt;&gt;0,(M35+O35), ""))</f>
        <v>6</v>
      </c>
    </row>
    <row r="36" spans="1:17" ht="15" customHeight="1">
      <c r="A36" s="19" t="s">
        <v>22</v>
      </c>
      <c r="B36" s="86">
        <f t="shared" si="2"/>
        <v>44607</v>
      </c>
      <c r="C36" s="87"/>
      <c r="D36" s="58"/>
      <c r="E36" s="59"/>
      <c r="F36" s="58"/>
      <c r="G36" s="59"/>
      <c r="H36" s="33" t="str">
        <f>IF(D36=Sheet2!B10,"",IF((D36+F36)&lt;&gt;0,(D36+F36), ""))</f>
        <v/>
      </c>
      <c r="I36" s="18"/>
      <c r="J36" s="19" t="s">
        <v>22</v>
      </c>
      <c r="K36" s="86">
        <f t="shared" si="3"/>
        <v>44614</v>
      </c>
      <c r="L36" s="87"/>
      <c r="M36" s="58"/>
      <c r="N36" s="59"/>
      <c r="O36" s="58"/>
      <c r="P36" s="59"/>
      <c r="Q36" s="33" t="str">
        <f>IF(M36=Sheet2!B10,"",IF((M36+O36)&lt;&gt;0,(M36+O36), ""))</f>
        <v/>
      </c>
    </row>
    <row r="37" spans="1:17" ht="15" customHeight="1">
      <c r="A37" s="19" t="s">
        <v>23</v>
      </c>
      <c r="B37" s="86">
        <f t="shared" si="2"/>
        <v>44608</v>
      </c>
      <c r="C37" s="87"/>
      <c r="D37" s="58"/>
      <c r="E37" s="59"/>
      <c r="F37" s="58">
        <v>4</v>
      </c>
      <c r="G37" s="59"/>
      <c r="H37" s="33">
        <f>IF(D37=Sheet2!B10,"",IF((D37+F37)&lt;&gt;0,(D37+F37), ""))</f>
        <v>4</v>
      </c>
      <c r="I37" s="18"/>
      <c r="J37" s="19" t="s">
        <v>23</v>
      </c>
      <c r="K37" s="86">
        <f t="shared" si="3"/>
        <v>44615</v>
      </c>
      <c r="L37" s="87"/>
      <c r="M37" s="58"/>
      <c r="N37" s="59"/>
      <c r="O37" s="58">
        <v>4</v>
      </c>
      <c r="P37" s="59"/>
      <c r="Q37" s="33">
        <f>IF(M37=Sheet2!B10,"",IF((M37+O37)&lt;&gt;0,(M37+O37), ""))</f>
        <v>4</v>
      </c>
    </row>
    <row r="38" spans="1:17" ht="15" customHeight="1">
      <c r="A38" s="19" t="s">
        <v>24</v>
      </c>
      <c r="B38" s="86">
        <f t="shared" si="2"/>
        <v>44609</v>
      </c>
      <c r="C38" s="87"/>
      <c r="D38" s="58"/>
      <c r="E38" s="59"/>
      <c r="F38" s="58"/>
      <c r="G38" s="59"/>
      <c r="H38" s="33" t="str">
        <f>IF(D38=Sheet2!B10,"",IF((D38+F38)&lt;&gt;0,(D38+F38), ""))</f>
        <v/>
      </c>
      <c r="I38" s="18"/>
      <c r="J38" s="19" t="s">
        <v>24</v>
      </c>
      <c r="K38" s="86">
        <f t="shared" si="3"/>
        <v>44616</v>
      </c>
      <c r="L38" s="87"/>
      <c r="M38" s="58"/>
      <c r="N38" s="59"/>
      <c r="O38" s="58"/>
      <c r="P38" s="59"/>
      <c r="Q38" s="33" t="str">
        <f>IF(M38=Sheet2!B10,"",IF((M38+O38)&lt;&gt;0,(M38+O38), ""))</f>
        <v/>
      </c>
    </row>
    <row r="39" spans="1:17" ht="21.75" customHeight="1">
      <c r="A39" s="20" t="s">
        <v>36</v>
      </c>
      <c r="B39" s="86"/>
      <c r="C39" s="87"/>
      <c r="D39" s="58">
        <v>3</v>
      </c>
      <c r="E39" s="59"/>
      <c r="F39" s="127"/>
      <c r="G39" s="128"/>
      <c r="H39" s="33">
        <f>IF(D39=Sheet2!B10,"",IF((D39+F39)&lt;&gt;0,(D39+F39), ""))</f>
        <v>3</v>
      </c>
      <c r="I39" s="18"/>
      <c r="J39" s="20" t="s">
        <v>36</v>
      </c>
      <c r="K39" s="86"/>
      <c r="L39" s="87"/>
      <c r="M39" s="103">
        <v>3</v>
      </c>
      <c r="N39" s="104"/>
      <c r="O39" s="101"/>
      <c r="P39" s="102"/>
      <c r="Q39" s="33">
        <f>IF(M39=Sheet2!B10,"",IF((M39+O39)&lt;&gt;0,(M39+O39), ""))</f>
        <v>3</v>
      </c>
    </row>
    <row r="40" spans="1:17">
      <c r="A40" s="35" t="s">
        <v>37</v>
      </c>
      <c r="B40" s="86"/>
      <c r="C40" s="87"/>
      <c r="D40" s="58"/>
      <c r="E40" s="59"/>
      <c r="F40" s="100"/>
      <c r="G40" s="59"/>
      <c r="H40" s="33" t="str">
        <f>IF(D40=Sheet2!B10,"",IF((D40+F40)&lt;&gt;0,(D40+F40), ""))</f>
        <v/>
      </c>
      <c r="I40" s="18"/>
      <c r="J40" s="35" t="s">
        <v>37</v>
      </c>
      <c r="K40" s="86"/>
      <c r="L40" s="87"/>
      <c r="M40" s="58"/>
      <c r="N40" s="59"/>
      <c r="O40" s="100"/>
      <c r="P40" s="59"/>
      <c r="Q40" s="33" t="str">
        <f>IF(M40=Sheet2!B10,"",IF((M40+O40)&lt;&gt;0,(M40+O40), ""))</f>
        <v/>
      </c>
    </row>
    <row r="41" spans="1:17">
      <c r="A41" s="35" t="s">
        <v>38</v>
      </c>
      <c r="B41" s="86"/>
      <c r="C41" s="87"/>
      <c r="D41" s="58"/>
      <c r="E41" s="59"/>
      <c r="F41" s="100"/>
      <c r="G41" s="59"/>
      <c r="H41" s="33" t="str">
        <f>IF(D41=Sheet2!B10,"",IF((D41+F41)&lt;&gt;0,(D41+F41), ""))</f>
        <v/>
      </c>
      <c r="I41" s="18"/>
      <c r="J41" s="35" t="s">
        <v>38</v>
      </c>
      <c r="K41" s="86"/>
      <c r="L41" s="87"/>
      <c r="M41" s="58"/>
      <c r="N41" s="59"/>
      <c r="O41" s="100"/>
      <c r="P41" s="59"/>
      <c r="Q41" s="33" t="str">
        <f>IF(M41=Sheet2!B10,"",IF((M41+O41)&lt;&gt;0,(M41+O41), ""))</f>
        <v/>
      </c>
    </row>
    <row r="42" spans="1:17" ht="21.75" customHeight="1">
      <c r="A42" s="20" t="s">
        <v>39</v>
      </c>
      <c r="B42" s="86"/>
      <c r="C42" s="87"/>
      <c r="D42" s="58">
        <v>3</v>
      </c>
      <c r="E42" s="59"/>
      <c r="F42" s="127"/>
      <c r="G42" s="128"/>
      <c r="H42" s="33">
        <f>IF(D42=Sheet2!B10,"",IF((D42+F42)&lt;&gt;0,(D42+F42), ""))</f>
        <v>3</v>
      </c>
      <c r="I42" s="18"/>
      <c r="J42" s="20" t="s">
        <v>39</v>
      </c>
      <c r="K42" s="86"/>
      <c r="L42" s="87"/>
      <c r="M42" s="58">
        <v>3</v>
      </c>
      <c r="N42" s="59"/>
      <c r="O42" s="127"/>
      <c r="P42" s="128"/>
      <c r="Q42" s="33">
        <f>IF(M42=Sheet2!B10,"",IF((M42+O42)&lt;&gt;0,(M42+O42), ""))</f>
        <v>3</v>
      </c>
    </row>
    <row r="43" spans="1:17" ht="16.5" thickBot="1">
      <c r="A43" s="111" t="s">
        <v>40</v>
      </c>
      <c r="B43" s="112"/>
      <c r="C43" s="113"/>
      <c r="D43" s="105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=16+2x2+2x0+3x0</v>
      </c>
      <c r="E43" s="106"/>
      <c r="F43" s="106"/>
      <c r="G43" s="107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20</v>
      </c>
      <c r="I43" s="18"/>
      <c r="J43" s="111" t="s">
        <v>40</v>
      </c>
      <c r="K43" s="112"/>
      <c r="L43" s="113"/>
      <c r="M43" s="105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=16+2x2+2x0+3x0</v>
      </c>
      <c r="N43" s="106"/>
      <c r="O43" s="106"/>
      <c r="P43" s="107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20</v>
      </c>
    </row>
    <row r="44" spans="1:17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>
      <c r="A45" s="121" t="str">
        <f>"کۆی گشتی کاتژمێرەکان : [" &amp; SUM(H29,Q29,H43,Q43) &amp; "] کاتژمێر"</f>
        <v>کۆی گشتی کاتژمێرەکان : [80] کاتژمێر</v>
      </c>
      <c r="B45" s="121"/>
      <c r="C45" s="121"/>
      <c r="D45" s="121"/>
      <c r="E45" s="121"/>
      <c r="F45" s="121"/>
      <c r="G45" s="121"/>
      <c r="H45" s="22"/>
      <c r="I45" s="121" t="str">
        <f>"کۆی کاتژمێرەکانی زێدەکی :[" &amp; SUM(H29,Q29,H43,Q43) - (IF(H29=0,0,P5)+IF(Q29=0,0,P5)+IF(H43=0,0,P5)+IF(Q43=0,0,P5)) &amp; "] کاتژمێر"</f>
        <v>کۆی کاتژمێرەکانی زێدەکی :[52] کاتژمێر</v>
      </c>
      <c r="J45" s="121"/>
      <c r="K45" s="121"/>
      <c r="L45" s="121"/>
      <c r="M45" s="121"/>
      <c r="N45" s="121"/>
      <c r="O45" s="121"/>
      <c r="P45" s="22"/>
      <c r="Q45" s="22"/>
    </row>
    <row r="46" spans="1:17" ht="17.25" thickTop="1" thickBot="1">
      <c r="A46" s="121" t="str">
        <f>"کۆی کاتژمێرەکانی نیساب :[" &amp;IF(H29=0,0,P5)+IF(Q29=0,0,P5)+IF(H43=0,0,P5)+IF(Q43=0,0,P5) &amp; "] کاتژمێر"</f>
        <v>کۆی کاتژمێرەکانی نیساب :[28] کاتژمێر</v>
      </c>
      <c r="B46" s="121"/>
      <c r="C46" s="121"/>
      <c r="D46" s="121"/>
      <c r="E46" s="121"/>
      <c r="F46" s="121"/>
      <c r="G46" s="121"/>
      <c r="H46" s="22"/>
      <c r="I46" s="122" t="s">
        <v>43</v>
      </c>
      <c r="J46" s="122"/>
      <c r="K46" s="122"/>
      <c r="L46" s="125">
        <f>IF(C5=Sheet2!A2,4500,IF(C5=Sheet2!A3,5500,IF(C5=Sheet2!A4,6500,IF(C5=Sheet2!A1,4000,7500))))</f>
        <v>5500</v>
      </c>
      <c r="M46" s="125"/>
      <c r="N46" s="23" t="s">
        <v>44</v>
      </c>
      <c r="O46" s="22"/>
      <c r="P46" s="22"/>
      <c r="Q46" s="22"/>
    </row>
    <row r="47" spans="1:17" ht="17.25" thickTop="1" thickBot="1">
      <c r="A47" s="12"/>
      <c r="B47" s="12"/>
      <c r="C47" s="12"/>
      <c r="D47" s="12"/>
      <c r="E47" s="12"/>
      <c r="F47" s="12"/>
      <c r="G47" s="12"/>
      <c r="H47" s="22"/>
      <c r="I47" s="123" t="s">
        <v>45</v>
      </c>
      <c r="J47" s="123"/>
      <c r="K47" s="123"/>
      <c r="L47" s="126">
        <f>L46*( SUM(H29,Q29,H43,Q43) - (IF(H29=0,0,P5)+IF(Q29=0,0,P5)+IF(H43=0,0,P5)+IF(Q43=0,0,P5)))</f>
        <v>286000</v>
      </c>
      <c r="M47" s="126"/>
      <c r="N47" s="23" t="s">
        <v>44</v>
      </c>
      <c r="O47" s="22"/>
      <c r="P47" s="22"/>
      <c r="Q47" s="22"/>
    </row>
    <row r="48" spans="1:17" ht="51" customHeight="1" thickTop="1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>
      <c r="A49" s="124"/>
      <c r="B49" s="124"/>
      <c r="C49" s="124"/>
      <c r="D49" s="8"/>
      <c r="E49" s="5"/>
      <c r="F49" s="5"/>
      <c r="G49" s="120" t="s">
        <v>46</v>
      </c>
      <c r="H49" s="120"/>
      <c r="I49" s="120"/>
      <c r="J49" s="120"/>
      <c r="K49" s="4"/>
      <c r="L49" s="4"/>
      <c r="M49" s="119" t="s">
        <v>47</v>
      </c>
      <c r="N49" s="119"/>
      <c r="O49" s="119"/>
      <c r="P49" s="4"/>
      <c r="Q49" s="4"/>
    </row>
    <row r="50" spans="1:17">
      <c r="A50" s="124"/>
      <c r="B50" s="124"/>
      <c r="C50" s="124"/>
      <c r="D50" s="8"/>
      <c r="E50" s="5"/>
      <c r="F50" s="5"/>
      <c r="G50" s="120" t="s">
        <v>48</v>
      </c>
      <c r="H50" s="120"/>
      <c r="I50" s="120"/>
      <c r="J50" s="120"/>
      <c r="K50" s="4"/>
      <c r="L50" s="4"/>
      <c r="M50" s="119" t="s">
        <v>49</v>
      </c>
      <c r="N50" s="119"/>
      <c r="O50" s="119"/>
      <c r="P50" s="4"/>
      <c r="Q50" s="4"/>
    </row>
    <row r="51" spans="1:17" ht="63.75" customHeight="1">
      <c r="A51" s="47"/>
      <c r="B51" s="47"/>
      <c r="C51" s="47"/>
      <c r="D51" s="8"/>
      <c r="E51" s="46"/>
      <c r="F51" s="46"/>
      <c r="G51" s="46"/>
      <c r="H51" s="46"/>
      <c r="I51" s="4"/>
      <c r="J51" s="45"/>
      <c r="K51" s="45"/>
      <c r="L51" s="45"/>
      <c r="M51" s="45"/>
      <c r="N51" s="45"/>
      <c r="O51" s="3"/>
      <c r="P51" s="4"/>
      <c r="Q51" s="4"/>
    </row>
    <row r="52" spans="1:17" ht="14.25" customHeight="1">
      <c r="A52" s="44" t="str">
        <f>C4</f>
        <v>د.تابان فواد مجید</v>
      </c>
      <c r="B52" s="44"/>
      <c r="C52" s="44"/>
      <c r="D52" s="8"/>
      <c r="E52" s="5"/>
      <c r="F52" s="5"/>
      <c r="G52" s="120" t="s">
        <v>59</v>
      </c>
      <c r="H52" s="120"/>
      <c r="I52" s="120"/>
      <c r="J52" s="120"/>
      <c r="K52" s="6"/>
      <c r="L52" s="6"/>
      <c r="M52" s="119" t="s">
        <v>50</v>
      </c>
      <c r="N52" s="119"/>
      <c r="O52" s="119"/>
      <c r="P52" s="4"/>
      <c r="Q52" s="4"/>
    </row>
    <row r="53" spans="1:17" ht="14.25" customHeight="1">
      <c r="A53" s="124" t="s">
        <v>51</v>
      </c>
      <c r="B53" s="124"/>
      <c r="C53" s="124"/>
      <c r="D53" s="8"/>
      <c r="E53" s="5"/>
      <c r="F53" s="5"/>
      <c r="G53" s="120" t="s">
        <v>52</v>
      </c>
      <c r="H53" s="120"/>
      <c r="I53" s="120"/>
      <c r="J53" s="120"/>
      <c r="K53" s="6"/>
      <c r="L53" s="6"/>
      <c r="M53" s="119" t="s">
        <v>53</v>
      </c>
      <c r="N53" s="119"/>
      <c r="O53" s="119"/>
      <c r="P53" s="4"/>
      <c r="Q53" s="4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45"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B38:C38"/>
    <mergeCell ref="O32:P32"/>
    <mergeCell ref="F39:G3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M36:N36"/>
    <mergeCell ref="M37:N37"/>
    <mergeCell ref="F27:G27"/>
    <mergeCell ref="M27:N27"/>
    <mergeCell ref="M24:N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B39:C39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F37:G37"/>
    <mergeCell ref="D36:E36"/>
    <mergeCell ref="D37:E37"/>
    <mergeCell ref="F36:G36"/>
    <mergeCell ref="K33:L33"/>
    <mergeCell ref="M39:N39"/>
    <mergeCell ref="F38:G38"/>
    <mergeCell ref="D38:E38"/>
    <mergeCell ref="K37:L37"/>
    <mergeCell ref="K38:L38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D14:E14"/>
    <mergeCell ref="P7:Q7"/>
    <mergeCell ref="K18:L18"/>
    <mergeCell ref="P10:Q10"/>
    <mergeCell ref="P11:Q11"/>
    <mergeCell ref="N12:O12"/>
    <mergeCell ref="F22:G22"/>
    <mergeCell ref="D21:E21"/>
    <mergeCell ref="A17:H17"/>
    <mergeCell ref="B18:C18"/>
    <mergeCell ref="B20:C20"/>
    <mergeCell ref="B21:C21"/>
    <mergeCell ref="B22:C22"/>
    <mergeCell ref="D19:E19"/>
    <mergeCell ref="B19:C19"/>
    <mergeCell ref="D22:E22"/>
    <mergeCell ref="F20:G20"/>
    <mergeCell ref="F21:G21"/>
    <mergeCell ref="D18:E18"/>
    <mergeCell ref="F19:G19"/>
    <mergeCell ref="D20:E20"/>
    <mergeCell ref="J12:M12"/>
    <mergeCell ref="M21:N21"/>
    <mergeCell ref="M22:N22"/>
    <mergeCell ref="B8:E8"/>
    <mergeCell ref="B11:E11"/>
    <mergeCell ref="F11:I11"/>
    <mergeCell ref="B9:E9"/>
    <mergeCell ref="F9:I9"/>
    <mergeCell ref="J9:M9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</mergeCells>
  <dataValidations count="5">
    <dataValidation type="list" allowBlank="1" showInputMessage="1" showErrorMessage="1" sqref="Q19:Q28 O39:O42 H19:H28 H33:H42 F39:F42 F25:F28 O25:O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4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3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3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3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3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3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1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15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1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3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97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9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95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94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2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75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74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3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2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5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4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3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2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1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0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9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8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7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6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2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1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2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11" id="{D444B783-D957-494F-B06E-D6ACF00EE66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0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9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8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D33:E38</xm:sqref>
        </x14:conditionalFormatting>
        <x14:conditionalFormatting xmlns:xm="http://schemas.microsoft.com/office/excel/2006/main">
          <x14:cfRule type="expression" priority="7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F33:G38</xm:sqref>
        </x14:conditionalFormatting>
        <x14:conditionalFormatting xmlns:xm="http://schemas.microsoft.com/office/excel/2006/main">
          <x14:cfRule type="expression" priority="6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5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1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>
          <x14:formula1>
            <xm:f>Sheet2!$B$1:$B$10</xm:f>
          </x14:formula1>
          <xm:sqref>D33:G38 N19:P22 M19:M24 D19:G24 M33:P38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54</v>
      </c>
      <c r="B1" s="7"/>
      <c r="C1" s="7"/>
    </row>
    <row r="2" spans="1:12">
      <c r="A2" s="7" t="s">
        <v>55</v>
      </c>
      <c r="B2" s="7">
        <v>1</v>
      </c>
      <c r="C2" s="7">
        <v>1</v>
      </c>
    </row>
    <row r="3" spans="1:12">
      <c r="A3" s="7" t="s">
        <v>9</v>
      </c>
      <c r="B3" s="7">
        <v>2</v>
      </c>
      <c r="C3" s="7">
        <v>2</v>
      </c>
      <c r="I3" s="31">
        <f>Sheet1!B19</f>
        <v>44590</v>
      </c>
      <c r="J3" s="31">
        <f>Sheet1!K19</f>
        <v>44597</v>
      </c>
      <c r="K3" s="31">
        <f>Sheet1!B33</f>
        <v>44604</v>
      </c>
      <c r="L3" s="31">
        <f>Sheet1!K33</f>
        <v>44611</v>
      </c>
    </row>
    <row r="4" spans="1:12">
      <c r="A4" s="7" t="s">
        <v>56</v>
      </c>
      <c r="B4" s="7">
        <v>3</v>
      </c>
      <c r="C4" s="7">
        <v>3</v>
      </c>
      <c r="I4" s="31">
        <f>Sheet1!B20</f>
        <v>44591</v>
      </c>
      <c r="J4" s="31">
        <f>Sheet1!K20</f>
        <v>44598</v>
      </c>
      <c r="K4" s="31">
        <f>Sheet1!B34</f>
        <v>44605</v>
      </c>
      <c r="L4" s="31">
        <f>Sheet1!K34</f>
        <v>44612</v>
      </c>
    </row>
    <row r="5" spans="1:12">
      <c r="A5" s="7" t="s">
        <v>57</v>
      </c>
      <c r="B5" s="7">
        <v>4</v>
      </c>
      <c r="C5" s="7">
        <v>4</v>
      </c>
      <c r="I5" s="31">
        <f>Sheet1!B21</f>
        <v>44592</v>
      </c>
      <c r="J5" s="31">
        <f>Sheet1!K21</f>
        <v>44599</v>
      </c>
      <c r="K5" s="31">
        <f>Sheet1!B35</f>
        <v>44606</v>
      </c>
      <c r="L5" s="31">
        <f>Sheet1!K35</f>
        <v>44613</v>
      </c>
    </row>
    <row r="6" spans="1:12">
      <c r="A6" s="7"/>
      <c r="B6" s="7">
        <v>5</v>
      </c>
      <c r="C6" s="7">
        <v>5</v>
      </c>
      <c r="I6" s="31">
        <f>Sheet1!B22</f>
        <v>44593</v>
      </c>
      <c r="J6" s="31">
        <f>Sheet1!K22</f>
        <v>44600</v>
      </c>
      <c r="K6" s="31">
        <f>Sheet1!B36</f>
        <v>44607</v>
      </c>
      <c r="L6" s="31">
        <f>Sheet1!K36</f>
        <v>44614</v>
      </c>
    </row>
    <row r="7" spans="1:12">
      <c r="A7" s="7"/>
      <c r="B7" s="7">
        <v>6</v>
      </c>
      <c r="C7" s="7">
        <v>6</v>
      </c>
      <c r="I7" s="31">
        <f>Sheet1!B23</f>
        <v>44594</v>
      </c>
      <c r="J7" s="31">
        <f>Sheet1!K23</f>
        <v>44601</v>
      </c>
      <c r="K7" s="31">
        <f>Sheet1!B37</f>
        <v>44608</v>
      </c>
      <c r="L7" s="31">
        <f>Sheet1!K37</f>
        <v>44615</v>
      </c>
    </row>
    <row r="8" spans="1:12">
      <c r="A8" s="7"/>
      <c r="B8" s="7">
        <v>7</v>
      </c>
      <c r="C8" s="7">
        <v>7</v>
      </c>
      <c r="I8" s="31">
        <f>Sheet1!B24</f>
        <v>44595</v>
      </c>
      <c r="J8" s="31">
        <f>Sheet1!K24</f>
        <v>44602</v>
      </c>
      <c r="K8" s="31">
        <f>Sheet1!B38</f>
        <v>44609</v>
      </c>
      <c r="L8" s="31">
        <f>Sheet1!K38</f>
        <v>44616</v>
      </c>
    </row>
    <row r="9" spans="1:12">
      <c r="A9" s="7"/>
      <c r="B9" s="7">
        <v>8</v>
      </c>
      <c r="C9" s="7">
        <v>8</v>
      </c>
      <c r="I9" s="31"/>
    </row>
    <row r="10" spans="1:12">
      <c r="A10" s="7"/>
      <c r="B10" s="7" t="s">
        <v>58</v>
      </c>
      <c r="C10" s="7">
        <v>9</v>
      </c>
    </row>
    <row r="11" spans="1:1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topLeftCell="A263" workbookViewId="0">
      <selection activeCell="A285" sqref="A285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2022-06-09T20:57:39Z</dcterms:modified>
  <cp:category/>
  <cp:contentStatus/>
</cp:coreProperties>
</file>