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private/var/mobile/Containers/Data/Application/744B5A5E-3A25-45C5-B88D-0FEB142448B7/Documents/"/>
    </mc:Choice>
  </mc:AlternateContent>
  <xr:revisionPtr revIDLastSave="0" documentId="8_{067A62DB-199D-1942-8E95-9D19E877710F}" xr6:coauthVersionLast="47" xr6:coauthVersionMax="47" xr10:uidLastSave="{00000000-0000-0000-0000-000000000000}"/>
  <bookViews>
    <workbookView xWindow="0" yWindow="0" windowWidth="0" windowHeight="0" activeTab="1" xr2:uid="{00000000-000D-0000-FFFF-FFFF00000000}"/>
  </bookViews>
  <sheets>
    <sheet name="CAD" sheetId="1" r:id="rId1"/>
    <sheet name="Teacher Portfolio" sheetId="2" r:id="rId2"/>
    <sheet name="Sheet1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2" l="1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16" i="2"/>
  <c r="D17" i="2"/>
  <c r="D18" i="2"/>
  <c r="D19" i="2"/>
  <c r="D20" i="2"/>
  <c r="D21" i="2"/>
  <c r="D22" i="2"/>
  <c r="D23" i="2"/>
  <c r="D24" i="2"/>
  <c r="D25" i="2"/>
  <c r="D26" i="2"/>
  <c r="D6" i="2"/>
  <c r="D7" i="2"/>
  <c r="D8" i="2"/>
  <c r="D9" i="2"/>
  <c r="D10" i="2"/>
  <c r="D11" i="2"/>
  <c r="D12" i="2"/>
  <c r="D13" i="2"/>
  <c r="D14" i="2"/>
  <c r="D42" i="2"/>
  <c r="D43" i="2"/>
  <c r="E5" i="2"/>
  <c r="A3" i="2"/>
  <c r="A2" i="2"/>
  <c r="E7" i="1"/>
  <c r="E8" i="1"/>
  <c r="E9" i="1"/>
  <c r="E10" i="1"/>
  <c r="E11" i="1"/>
  <c r="E12" i="1"/>
  <c r="E13" i="1"/>
  <c r="E14" i="1"/>
  <c r="E16" i="1"/>
  <c r="E17" i="1"/>
  <c r="E18" i="1"/>
  <c r="E19" i="1"/>
  <c r="E20" i="1"/>
  <c r="E21" i="1"/>
  <c r="E22" i="1"/>
  <c r="E23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42" i="1"/>
  <c r="E43" i="1"/>
  <c r="E44" i="1"/>
  <c r="E45" i="1"/>
  <c r="E46" i="1"/>
  <c r="E47" i="1"/>
  <c r="E49" i="1"/>
  <c r="E50" i="1"/>
  <c r="E51" i="1"/>
  <c r="E52" i="1"/>
  <c r="E53" i="1"/>
  <c r="E54" i="1"/>
  <c r="E55" i="1"/>
  <c r="E56" i="1"/>
  <c r="E57" i="1"/>
  <c r="E59" i="1"/>
  <c r="E60" i="1"/>
  <c r="E61" i="1"/>
  <c r="E62" i="1"/>
  <c r="E63" i="1"/>
  <c r="E65" i="1"/>
  <c r="E69" i="1"/>
  <c r="E67" i="1"/>
  <c r="E68" i="1"/>
  <c r="F4" i="1"/>
  <c r="G3" i="1"/>
  <c r="F3" i="1"/>
  <c r="F2" i="1"/>
</calcChain>
</file>

<file path=xl/sharedStrings.xml><?xml version="1.0" encoding="utf-8"?>
<sst xmlns="http://schemas.openxmlformats.org/spreadsheetml/2006/main" count="205" uniqueCount="171">
  <si>
    <t>فۆرمی هەژماركردنی چالاكییەكانی زانستخوازی بەردەوام(CAD) مامۆستایان زانكۆی سەڵاحه‌دین-هەولێر
ساڵی خوێندن 2022-2023</t>
  </si>
  <si>
    <t>ئەنجام و خاڵی خوازراو</t>
  </si>
  <si>
    <t>ناوی مامۆستا:</t>
  </si>
  <si>
    <t>د.تارا فرهاد شاكر القاضي</t>
  </si>
  <si>
    <t>كۆی خاڵ به‌ ئاماده‌بوون:</t>
  </si>
  <si>
    <t>كۆلێژ:</t>
  </si>
  <si>
    <t>Language</t>
  </si>
  <si>
    <t>كۆی خاڵ چالاكی كارا:</t>
  </si>
  <si>
    <t>بەش:</t>
  </si>
  <si>
    <t>عەرەبی</t>
  </si>
  <si>
    <t>كۆی گشتی خاڵه‌كان :</t>
  </si>
  <si>
    <t>نازناوی زانستی:</t>
  </si>
  <si>
    <t>مامۆستا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</si>
  <si>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</si>
  <si>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</si>
  <si>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</si>
  <si>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</si>
  <si>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</si>
  <si>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سمینار/وێبینار لە هەرشوێنێك(بەشێوەی ئاسایی یان ئۆنلاین) بەمەرجێ لە 30زیاتر نەبێت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</si>
  <si>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</si>
  <si>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پێشكه‌شكردنی سمینار/وێبینار لە هەرشوێنێك(بەشێوەی ئاسایی یان ئۆنلاین)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</si>
  <si>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</si>
  <si>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</si>
  <si>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بڵاوكردنه‌وه‌ی توێژینه‌وه‌ له‌ گۆڤاری كه‌Impact Factorی هه‌بێت/ ئیندێكس كرابێت لە سكۆپەس-كلاریڤەیت</t>
  </si>
  <si>
    <t xml:space="preserve">The </t>
  </si>
  <si>
    <t>به‌ده‌ستهێنانی پاكانه‌ی داهێنان (Patent)</t>
  </si>
  <si>
    <t>كۆی بڕگەكانی (1-7)</t>
  </si>
  <si>
    <t>كۆنگره‌/ كۆنفرانس/ وێركشۆپ/ خولی ڕاهێنان</t>
  </si>
  <si>
    <t>پێشكه‌شكردنی سیمینار له‌ وێركشۆپ/سمپۆزیۆم بەشێوەی ئاسایی له‌ (دەره‌وه‌ی ووڵات)</t>
  </si>
  <si>
    <t>پێشكه‌شكردنی توێژینه‌وه‌ له‌ كۆنفرانسی زانستی له‌ دەرەوەی وڵات(بەشێوەی ئاسایی یان ئۆنلاین)</t>
  </si>
  <si>
    <t>به‌شداریكردن به‌بێ توێژینه‌وه‌ له‌ كۆنفرانس/سیمپۆزیۆم/وێركشۆپ/خولی ڕاهێنان بەشێوەی ئاسایی (ناوخۆ)</t>
  </si>
  <si>
    <t>تەنها ژمارەی ڕۆژەكان دەنووسرێت</t>
  </si>
  <si>
    <t>به‌شداریكردن به‌بێ توێژینه‌وه‌ له‌ كۆنفرانس/سیمپۆزیۆم/وێركشۆپ/خولی ڕاهێنان بەشێوەی ئاسایی (دەرەوە)</t>
  </si>
  <si>
    <t>وانه‌بێژی له‌ خولی ڕاهێنان لە (ناوخۆو دەرەوەی وڵات)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</si>
  <si>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</si>
  <si>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</si>
  <si>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كۆی بڕگەكانی (8-14)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</si>
  <si>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</si>
  <si>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</si>
  <si>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</si>
  <si>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</si>
  <si>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</si>
  <si>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</si>
  <si>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ناوخۆیی</t>
  </si>
  <si>
    <t>ده‌سته‌ی نووسه‌رانی گۆڤاری زانستی/ دەرەوەی وڵات</t>
  </si>
  <si>
    <t>هه‌ڵسه‌نگاندنی توێژینه‌وه‌/ ناوخۆیی</t>
  </si>
  <si>
    <t>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</si>
  <si>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</si>
  <si>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</si>
  <si>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(زمانەوانی/زانستی) بۆ پەرتووك/ ماستەرنامە/ تێزی دكتۆرا</t>
  </si>
  <si>
    <t>هه‌ڵسه‌نگاندن و سیمیناری هاوسه‌نگیكردن بۆ نامه‌كانی له‌ده‌ره‌وه‌ی وڵات به‌ده‌ستهاتوون، بۆ هه‌ر سیمینارێك</t>
  </si>
  <si>
    <t>هەڵسەنگاندنی ڕیڤیو ئارتیكەڵ بۆ قوتابیانی خوێندنی باڵا دبلۆمی باڵا/ ماستەر/دكتۆرا</t>
  </si>
  <si>
    <t>كۆی بڕگەكانی (15-27)</t>
  </si>
  <si>
    <t>لـــــێـــــژنــــه‌كـــــان</t>
  </si>
  <si>
    <t>لیژنه‌ی تاووتوێكردنی نامه‌ی خوێندنی باڵا/ دكتۆرا</t>
  </si>
  <si>
    <t>لیژنه‌ی تاووتوێكردنی نامه‌ی خوێندنی باڵا/ ماسته‌ر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</si>
  <si>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</si>
  <si>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هه‌موو لیژنه‌یه‌ك له‌سه‌ر ئاستی: به‌ش یاخود كۆلیژ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</si>
  <si>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</si>
  <si>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 یاخود وه‌زاره‌ته‌كانیتر</t>
  </si>
  <si>
    <t>بەمەرجێك لە 20 خاڵ زیاتر نەبێت</t>
  </si>
  <si>
    <t>لیژنه‌ی ئاماده‌كاری كۆنفرانسی زانستی/ۆركشۆپی زانستی/ سیمپۆزیۆم</t>
  </si>
  <si>
    <t>كۆی بڕگەكانی (28-34)</t>
  </si>
  <si>
    <t>چالاكییه‌ پراكتیكیه‌كانی ده‌ره‌وه‌ی زانكۆ</t>
  </si>
  <si>
    <t>سه‌ردانی (حقل) له‌ به‌شی جیۆلۆجی/شوێنەوار/گردەڕەشە یان سه‌ردانی هاوشێوە. بۆ هه‌ر رۆژێك</t>
  </si>
  <si>
    <t>بەپێی بەڵگەنامەی ئەپلۆدكراو لەسەر پرۆفایلی ئەكادیمی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</si>
  <si>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</si>
  <si>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</si>
  <si>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</si>
  <si>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</si>
  <si>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</si>
  <si>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</si>
  <si>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له‌ ساڵێك ته‌نها 7 خاڵ هه‌ژمار ده‌كرێت</t>
  </si>
  <si>
    <t>سەرپەرشتیاری مەشق و ڕاهێنان (تطبیقات) بەمەرجێك مامۆستای سەرپەرشتیار بۆ 2قوتابی كەمتر نەبێت</t>
  </si>
  <si>
    <t>له‌ ساڵێك ته‌نها ( 3) پرۆژه‌ هه‌ژمار ده‌كرێت.</t>
  </si>
  <si>
    <t>چاوپێكه‌وتنی میدیایی: (ته‌له‌فزیۆن، رادیۆ، گۆڤار، ڕۆژنامه‌) به‌مه‌رجێك له‌ پسپۆری مامۆستا بێت</t>
  </si>
  <si>
    <t>كۆی بڕگەكانی (35-42)</t>
  </si>
  <si>
    <t>بەشداریكردن لە پرۆسەی ئۆنلاین كردن كارەكان</t>
  </si>
  <si>
    <t>بەشداریكردن لە تۆماركردن و سایتەیشنی توێژینەوەكان لەGoogle-Scholar بە ئەفیلیەیشنی زانكۆمان</t>
  </si>
  <si>
    <t>پێویستە لینكەكە لەسەر پرۆفایلی ئەكادیمی دانرابێت</t>
  </si>
  <si>
    <t>بەشداریكردن لە تۆڕی ئەكادیمی ResearchGate بە ئەفیلیەیشنی زانكۆمان</t>
  </si>
  <si>
    <t>بەشداریكردن لە تۆڕی ئەكادیمی ORCID بە ئەفیلیەیشنی زانكۆمان</t>
  </si>
  <si>
    <t>پێویستە لینكەكە لەسەر پرۆفایلی ئەكادیمی دانرابێت لەجێی +Google</t>
  </si>
  <si>
    <t>دانانی بانكی پرسیار(Question Bank) لە بەشی تیچین لە پرۆفایلی ئەكادیمی مامۆستا</t>
  </si>
  <si>
    <t>پێویستە پرسیارەكان لەبەشی تیچین لەسەر پرۆفایلی ئەكادیمی دانرابێت، دەنا هیچ خاڵ هەژمارناكرێت</t>
  </si>
  <si>
    <t>بەشداریكردن لە تۆماركردنی وانەكان لەسیستمی Moodle بۆ كۆلێژی زانست/ ئەندازیاری</t>
  </si>
  <si>
    <t>بۆ هەر كۆرسێك 3خاڵ هەژماردەكرێت، تەنها ئەوكۆلێژانە دەگرێتەوە كە موودڵ بەكاردێنن</t>
  </si>
  <si>
    <t>كۆی بڕگەكانی (43-47)</t>
  </si>
  <si>
    <t>هەگبەی مامۆستا بۆ ساڵی ئەكادیمی 2022-2023</t>
  </si>
  <si>
    <t>بڕگەكان</t>
  </si>
  <si>
    <t>خاڵ</t>
  </si>
  <si>
    <t>تەنها ئێرە
پڕ دەكرێتەوە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</si>
  <si>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</si>
  <si>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</si>
  <si>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</si>
  <si>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</si>
  <si>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</si>
  <si>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</si>
  <si>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</si>
  <si>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</si>
  <si>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</si>
  <si>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</si>
  <si>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</si>
  <si>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</si>
  <si>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</si>
  <si>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</si>
  <si>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</si>
  <si>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</si>
  <si>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</si>
  <si>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</si>
  <si>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</si>
  <si>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</si>
  <si>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</si>
  <si>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</si>
  <si>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</si>
  <si>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</si>
  <si>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</si>
  <si>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</si>
  <si>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ئەنجامیداون</t>
  </si>
  <si>
    <t>ئامادەبوون لە سیمینار/ وێركشۆپ/سیمپۆزیۆم/كۆنفرانس (بەشێوەی ئاسایی یان ئۆنلاین)</t>
  </si>
  <si>
    <t>بۆ بەشداریكردن لە 2چالاكی  تەنها 1خاڵ بۆ مامۆستا هەژمار دەكرێت، تاوەكو 10چالاكی هەژمار دەكرێ.</t>
  </si>
  <si>
    <t>داناتی پرزێنتەیشنی ئەو بابەتانەی ئەمساڵ گوتویەتییەوە لەناوپرۆفایلی ئەكادیمی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</si>
  <si>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</si>
  <si>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</si>
  <si>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</si>
  <si>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</si>
  <si>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</si>
  <si>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</si>
  <si>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توێژینەوانەی لە گۆڤارەزانستییەكان/كۆنفرانسی زانستی(دەرەوە) كە Impact factorی هەبێت ئیندێكس كرابێت كلاریڤەیت/سكۆپەس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</si>
  <si>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</si>
  <si>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</si>
  <si>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</si>
  <si>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</si>
  <si>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</si>
  <si>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</si>
  <si>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</si>
  <si>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</si>
  <si>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</si>
  <si>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</si>
  <si>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</si>
  <si>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</si>
  <si>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</si>
  <si>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</si>
  <si>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</si>
  <si>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</si>
  <si>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</si>
  <si>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</si>
  <si>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</si>
  <si>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</si>
  <si>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</si>
  <si>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</si>
  <si>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</si>
  <si>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</si>
  <si>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</si>
  <si>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Engineering</t>
  </si>
  <si>
    <t>Administration &amp; Economics</t>
  </si>
  <si>
    <t>Arts</t>
  </si>
  <si>
    <t>Islamic Science</t>
  </si>
  <si>
    <t>Law</t>
  </si>
  <si>
    <t>Political Sciences</t>
  </si>
  <si>
    <t>Education</t>
  </si>
  <si>
    <t>Basic Education</t>
  </si>
  <si>
    <t> Fine Arts</t>
  </si>
  <si>
    <t>Physical Education &amp; Sport Sciences</t>
  </si>
  <si>
    <t>Agriculture Engineering Sciences</t>
  </si>
  <si>
    <t> Science</t>
  </si>
  <si>
    <t>Education Saqlawa</t>
  </si>
  <si>
    <t>Education Makhmur</t>
  </si>
  <si>
    <t>Veterinary</t>
  </si>
  <si>
    <t>Research Center</t>
  </si>
  <si>
    <t>Language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</si>
</sst>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Calibri"/>
      <scheme val="minor"/>
    </font>
    <font>
      <b/>
      <sz val="14"/>
      <name val="Arial"/>
    </font>
    <font>
      <sz val="10"/>
      <name val="Calibri"/>
    </font>
    <font>
      <b/>
      <sz val="11"/>
      <color rgb="FF000000"/>
      <name val="Tahoma"/>
    </font>
    <font>
      <b/>
      <sz val="12"/>
      <color rgb="FF000000"/>
      <name val="Arial"/>
    </font>
    <font>
      <b/>
      <sz val="11"/>
      <name val="Arial"/>
    </font>
    <font>
      <b/>
      <sz val="11"/>
      <color rgb="FF000000"/>
      <name val="Arial"/>
    </font>
    <font>
      <sz val="10"/>
      <color rgb="FF000000"/>
      <name val="Arial"/>
    </font>
    <font>
      <b/>
      <sz val="11"/>
      <color rgb="FFFF0000"/>
      <name val="Arial"/>
    </font>
    <font>
      <sz val="10"/>
      <name val="Arial"/>
    </font>
    <font>
      <sz val="12"/>
      <color rgb="FF000000"/>
      <name val="Arial"/>
    </font>
    <font>
      <b/>
      <sz val="14"/>
      <color rgb="FF000000"/>
      <name val="Arial"/>
    </font>
    <font>
      <sz val="11"/>
      <color rgb="FF000000"/>
      <name val="Arial"/>
    </font>
    <font>
      <b/>
      <sz val="12"/>
      <color rgb="FF000000"/>
      <name val="Tahoma"/>
    </font>
    <font>
      <sz val="11"/>
      <color rgb="FF000000"/>
      <name val="Tahoma"/>
    </font>
    <font>
      <sz val="22"/>
      <name val="Unikurd jino"/>
    </font>
    <font>
      <sz val="11"/>
      <name val="Arial"/>
    </font>
    <font>
      <b/>
      <sz val="16"/>
      <name val="Times New Roman"/>
    </font>
    <font>
      <sz val="14"/>
      <name val="Arial"/>
    </font>
    <font>
      <b/>
      <sz val="14"/>
      <color rgb="FF000000"/>
      <name val="Times New Roman"/>
    </font>
    <font>
      <b/>
      <sz val="14"/>
      <name val="Times New Roman"/>
    </font>
    <font>
      <b/>
      <sz val="12"/>
      <name val="Arial"/>
    </font>
    <font>
      <b/>
      <sz val="12"/>
      <color rgb="FF000000"/>
      <name val="Times New Roman"/>
    </font>
    <font>
      <b/>
      <sz val="13"/>
      <color rgb="FF000000"/>
      <name val="Times New Roman"/>
    </font>
  </fonts>
  <fills count="19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  <fill>
      <patternFill patternType="solid">
        <fgColor rgb="FFFFFF66"/>
        <bgColor rgb="FFFFFF66"/>
      </patternFill>
    </fill>
    <fill>
      <patternFill patternType="solid">
        <fgColor rgb="FFDDD9C3"/>
        <bgColor rgb="FFDDD9C3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E36C09"/>
        <bgColor rgb="FFE36C09"/>
      </patternFill>
    </fill>
    <fill>
      <patternFill patternType="solid">
        <fgColor rgb="FFFBD4B4"/>
        <bgColor rgb="FFFBD4B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C2D69B"/>
        <bgColor rgb="FFC2D69B"/>
      </patternFill>
    </fill>
    <fill>
      <patternFill patternType="solid">
        <fgColor rgb="FFF2F2F2"/>
        <bgColor rgb="FFF2F2F2"/>
      </patternFill>
    </fill>
    <fill>
      <patternFill patternType="solid">
        <fgColor rgb="FFFABF8F"/>
        <bgColor rgb="FFFABF8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3" fillId="0" borderId="3" xfId="0" applyFont="1" applyBorder="1" applyAlignment="1">
      <alignment horizontal="center"/>
    </xf>
    <xf numFmtId="0" fontId="6" fillId="0" borderId="0" xfId="0" applyFont="1" applyAlignment="1"/>
    <xf numFmtId="0" fontId="7" fillId="5" borderId="6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7" xfId="0" applyFont="1" applyBorder="1"/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9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9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12" fillId="3" borderId="9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0" borderId="3" xfId="0" applyFont="1" applyBorder="1" applyAlignment="1"/>
    <xf numFmtId="0" fontId="10" fillId="0" borderId="3" xfId="0" applyFont="1" applyBorder="1" applyAlignment="1">
      <alignment vertical="center"/>
    </xf>
    <xf numFmtId="0" fontId="10" fillId="0" borderId="3" xfId="0" applyFont="1" applyBorder="1"/>
    <xf numFmtId="0" fontId="10" fillId="5" borderId="6" xfId="0" applyFont="1" applyFill="1" applyBorder="1" applyAlignment="1">
      <alignment horizontal="center"/>
    </xf>
    <xf numFmtId="0" fontId="10" fillId="10" borderId="6" xfId="0" applyFont="1" applyFill="1" applyBorder="1" applyAlignment="1">
      <alignment horizontal="center"/>
    </xf>
    <xf numFmtId="0" fontId="10" fillId="9" borderId="8" xfId="0" applyFont="1" applyFill="1" applyBorder="1"/>
    <xf numFmtId="0" fontId="10" fillId="9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0" xfId="0" applyFont="1" applyAlignment="1"/>
    <xf numFmtId="0" fontId="7" fillId="0" borderId="0" xfId="0" applyFont="1"/>
    <xf numFmtId="0" fontId="12" fillId="0" borderId="0" xfId="0" applyFo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10" fillId="0" borderId="0" xfId="0" applyFont="1"/>
    <xf numFmtId="0" fontId="13" fillId="0" borderId="0" xfId="0" applyFont="1"/>
    <xf numFmtId="0" fontId="14" fillId="0" borderId="0" xfId="0" applyFont="1"/>
    <xf numFmtId="0" fontId="10" fillId="4" borderId="8" xfId="0" applyFont="1" applyFill="1" applyBorder="1" applyAlignment="1">
      <alignment horizontal="center"/>
    </xf>
    <xf numFmtId="0" fontId="10" fillId="9" borderId="8" xfId="0" applyFont="1" applyFill="1" applyBorder="1" applyAlignment="1">
      <alignment horizontal="right"/>
    </xf>
    <xf numFmtId="0" fontId="10" fillId="9" borderId="8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vertical="center"/>
    </xf>
    <xf numFmtId="0" fontId="12" fillId="0" borderId="0" xfId="0" applyFont="1" applyAlignment="1">
      <alignment horizontal="right"/>
    </xf>
    <xf numFmtId="0" fontId="10" fillId="3" borderId="8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3" borderId="8" xfId="0" applyFont="1" applyFill="1" applyBorder="1" applyAlignment="1">
      <alignment horizontal="right" vertical="center"/>
    </xf>
    <xf numFmtId="0" fontId="10" fillId="0" borderId="8" xfId="0" applyFont="1" applyBorder="1"/>
    <xf numFmtId="0" fontId="10" fillId="11" borderId="8" xfId="0" applyFont="1" applyFill="1" applyBorder="1" applyAlignment="1">
      <alignment horizontal="right" vertical="center"/>
    </xf>
    <xf numFmtId="0" fontId="10" fillId="12" borderId="8" xfId="0" applyFont="1" applyFill="1" applyBorder="1" applyAlignment="1">
      <alignment horizontal="center"/>
    </xf>
    <xf numFmtId="0" fontId="10" fillId="13" borderId="8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10" fillId="14" borderId="6" xfId="0" applyFont="1" applyFill="1" applyBorder="1" applyAlignment="1">
      <alignment horizontal="center"/>
    </xf>
    <xf numFmtId="0" fontId="10" fillId="15" borderId="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5" fillId="16" borderId="6" xfId="0" applyFont="1" applyFill="1" applyBorder="1"/>
    <xf numFmtId="0" fontId="16" fillId="0" borderId="0" xfId="0" applyFont="1"/>
    <xf numFmtId="0" fontId="17" fillId="2" borderId="8" xfId="0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16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16" borderId="6" xfId="0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 wrapText="1"/>
    </xf>
    <xf numFmtId="0" fontId="20" fillId="17" borderId="8" xfId="0" applyFont="1" applyFill="1" applyBorder="1" applyAlignment="1">
      <alignment horizontal="center" vertical="center" wrapText="1"/>
    </xf>
    <xf numFmtId="0" fontId="20" fillId="17" borderId="8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/>
    </xf>
    <xf numFmtId="0" fontId="19" fillId="6" borderId="18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21" fillId="11" borderId="6" xfId="0" applyFont="1" applyFill="1" applyBorder="1" applyAlignment="1">
      <alignment horizontal="center"/>
    </xf>
    <xf numFmtId="0" fontId="19" fillId="17" borderId="8" xfId="0" applyFont="1" applyFill="1" applyBorder="1" applyAlignment="1">
      <alignment horizontal="left" vertical="center" wrapText="1"/>
    </xf>
    <xf numFmtId="0" fontId="19" fillId="17" borderId="8" xfId="0" applyFont="1" applyFill="1" applyBorder="1" applyAlignment="1">
      <alignment horizontal="center" vertical="center" wrapText="1"/>
    </xf>
    <xf numFmtId="0" fontId="18" fillId="18" borderId="8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18" borderId="8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5" borderId="6" xfId="0" applyFont="1" applyFill="1" applyBorder="1" applyAlignment="1"/>
    <xf numFmtId="0" fontId="19" fillId="6" borderId="8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/>
    </xf>
    <xf numFmtId="0" fontId="5" fillId="0" borderId="0" xfId="0" applyFont="1"/>
    <xf numFmtId="0" fontId="18" fillId="6" borderId="8" xfId="0" applyFont="1" applyFill="1" applyBorder="1"/>
    <xf numFmtId="0" fontId="22" fillId="17" borderId="8" xfId="0" applyFont="1" applyFill="1" applyBorder="1" applyAlignment="1">
      <alignment horizontal="left" vertical="center" wrapText="1"/>
    </xf>
    <xf numFmtId="0" fontId="23" fillId="17" borderId="8" xfId="0" applyFont="1" applyFill="1" applyBorder="1" applyAlignment="1">
      <alignment horizontal="left" vertical="center" wrapText="1"/>
    </xf>
    <xf numFmtId="0" fontId="18" fillId="0" borderId="8" xfId="0" applyFont="1" applyBorder="1"/>
    <xf numFmtId="0" fontId="18" fillId="5" borderId="8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4" fillId="10" borderId="13" xfId="0" applyFont="1" applyFill="1" applyBorder="1" applyAlignment="1">
      <alignment horizontal="right"/>
    </xf>
    <xf numFmtId="0" fontId="2" fillId="0" borderId="15" xfId="0" applyFont="1" applyBorder="1"/>
    <xf numFmtId="0" fontId="5" fillId="4" borderId="4" xfId="0" applyFont="1" applyFill="1" applyBorder="1" applyAlignment="1">
      <alignment horizontal="center"/>
    </xf>
    <xf numFmtId="0" fontId="2" fillId="0" borderId="5" xfId="0" applyFont="1" applyBorder="1"/>
    <xf numFmtId="0" fontId="4" fillId="3" borderId="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4" fillId="8" borderId="10" xfId="0" applyFont="1" applyFill="1" applyBorder="1" applyAlignment="1">
      <alignment horizontal="right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4" xfId="0" applyFont="1" applyBorder="1"/>
    <xf numFmtId="0" fontId="19" fillId="5" borderId="4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19" fillId="7" borderId="1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/>
    </xf>
    <xf numFmtId="0" fontId="2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19050</xdr:rowOff>
    </xdr:from>
    <xdr:ext cx="2333625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0</xdr:row>
      <xdr:rowOff>47625</xdr:rowOff>
    </xdr:from>
    <xdr:ext cx="3200400" cy="12001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269"/>
  <sheetViews>
    <sheetView rightToLeft="1" topLeftCell="B1" workbookViewId="0"/>
  </sheetViews>
  <sheetFormatPr defaultColWidth="12.57421875" defaultRowHeight="15" customHeight="1" x14ac:dyDescent="0.2"/>
  <cols>
    <col min="1" max="1" width="4.5859375" customWidth="1"/>
    <col min="2" max="2" width="78.42578125" customWidth="1"/>
    <col min="3" max="3" width="17.90234375" customWidth="1"/>
    <col min="4" max="4" width="22.63671875" customWidth="1"/>
    <col min="5" max="5" width="16.8671875" customWidth="1"/>
    <col min="6" max="6" width="17.60546875" customWidth="1"/>
    <col min="7" max="13" width="14.5" customWidth="1"/>
  </cols>
  <sheetData>
    <row r="1" spans="1:13" ht="34.5" customHeight="1" x14ac:dyDescent="0.2">
      <c r="A1" s="102" t="s">
        <v>0</v>
      </c>
      <c r="B1" s="103"/>
      <c r="C1" s="103"/>
      <c r="D1" s="103"/>
      <c r="E1" s="103"/>
      <c r="F1" s="1"/>
      <c r="G1" s="100" t="s">
        <v>1</v>
      </c>
      <c r="H1" s="101"/>
    </row>
    <row r="2" spans="1:13" ht="15.75" customHeight="1" x14ac:dyDescent="0.2">
      <c r="A2" s="99" t="s">
        <v>2</v>
      </c>
      <c r="B2" s="98"/>
      <c r="C2" s="97" t="s">
        <v>3</v>
      </c>
      <c r="D2" s="98"/>
      <c r="E2" s="2" t="s">
        <v>4</v>
      </c>
      <c r="F2" s="3">
        <f t="shared" ref="F2:F3" si="0">E67</f>
        <v>65</v>
      </c>
    </row>
    <row r="3" spans="1:13" ht="15.75" customHeight="1" x14ac:dyDescent="0.2">
      <c r="A3" s="99" t="s">
        <v>5</v>
      </c>
      <c r="B3" s="98"/>
      <c r="C3" s="97" t="s">
        <v>6</v>
      </c>
      <c r="D3" s="98"/>
      <c r="E3" s="2" t="s">
        <v>7</v>
      </c>
      <c r="F3" s="4">
        <f t="shared" si="0"/>
        <v>107</v>
      </c>
      <c r="G3" s="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75" customHeight="1" x14ac:dyDescent="0.2">
      <c r="A4" s="99" t="s">
        <v>8</v>
      </c>
      <c r="B4" s="98"/>
      <c r="C4" s="97" t="s">
        <v>9</v>
      </c>
      <c r="D4" s="98"/>
      <c r="E4" s="2" t="s">
        <v>10</v>
      </c>
      <c r="F4" s="6">
        <f>IF(E69&gt;199,200, E69)</f>
        <v>172</v>
      </c>
    </row>
    <row r="5" spans="1:13" ht="15.75" customHeight="1" x14ac:dyDescent="0.2">
      <c r="A5" s="99" t="s">
        <v>11</v>
      </c>
      <c r="B5" s="98"/>
      <c r="C5" s="97" t="s">
        <v>12</v>
      </c>
      <c r="D5" s="98"/>
      <c r="E5" s="7"/>
      <c r="F5" s="7"/>
    </row>
    <row r="6" spans="1:13" ht="15.75" customHeight="1" x14ac:dyDescent="0.2">
      <c r="A6" s="8"/>
      <c r="B6" s="9" t="s">
        <v>13</v>
      </c>
      <c r="C6" s="10" t="s">
        <v>14</v>
      </c>
      <c r="D6" s="10" t="s">
        <v>15</v>
      </c>
      <c r="E6" s="10" t="s">
        <v>16</v>
      </c>
      <c r="F6" s="11" t="s">
        <v>17</v>
      </c>
      <c r="G6" s="12"/>
    </row>
    <row r="7" spans="1:13" ht="14.25" customHeight="1" x14ac:dyDescent="0.2">
      <c r="A7" s="13">
        <v>-1</v>
      </c>
      <c r="B7" s="14" t="s">
        <v>18</v>
      </c>
      <c r="C7" s="15">
        <v>1</v>
      </c>
      <c r="D7" s="16">
        <v>30</v>
      </c>
      <c r="E7" s="17">
        <f>D7</f>
        <v>30</v>
      </c>
      <c r="F7" s="104" t="s">
        <v>19</v>
      </c>
      <c r="G7" s="105"/>
      <c r="H7" s="105"/>
      <c r="I7" s="105"/>
    </row>
    <row r="8" spans="1:13" ht="14.25" customHeight="1" x14ac:dyDescent="0.2">
      <c r="A8" s="13">
        <v>-2</v>
      </c>
      <c r="B8" s="14" t="s">
        <v>20</v>
      </c>
      <c r="C8" s="15">
        <v>3</v>
      </c>
      <c r="D8" s="16">
        <v>1</v>
      </c>
      <c r="E8" s="17">
        <f t="shared" ref="E8:E13" si="1">D8*C8</f>
        <v>3</v>
      </c>
      <c r="F8" s="106"/>
      <c r="G8" s="101"/>
      <c r="H8" s="101"/>
      <c r="I8" s="101"/>
      <c r="J8" s="18"/>
      <c r="K8" s="18"/>
      <c r="L8" s="18"/>
      <c r="M8" s="18"/>
    </row>
    <row r="9" spans="1:13" ht="14.25" customHeight="1" x14ac:dyDescent="0.2">
      <c r="A9" s="13">
        <v>-3</v>
      </c>
      <c r="B9" s="14" t="s">
        <v>21</v>
      </c>
      <c r="C9" s="15">
        <v>3</v>
      </c>
      <c r="D9" s="16">
        <v>1</v>
      </c>
      <c r="E9" s="17">
        <f t="shared" si="1"/>
        <v>3</v>
      </c>
      <c r="F9" s="106"/>
      <c r="G9" s="101"/>
      <c r="H9" s="101"/>
      <c r="I9" s="101"/>
    </row>
    <row r="10" spans="1:13" ht="18" customHeight="1" x14ac:dyDescent="0.2">
      <c r="A10" s="13">
        <v>-4</v>
      </c>
      <c r="B10" s="14" t="s">
        <v>22</v>
      </c>
      <c r="C10" s="15">
        <v>6</v>
      </c>
      <c r="D10" s="16">
        <v>0</v>
      </c>
      <c r="E10" s="17">
        <f t="shared" si="1"/>
        <v>0</v>
      </c>
      <c r="F10" s="106"/>
      <c r="G10" s="101"/>
      <c r="H10" s="101"/>
      <c r="I10" s="101"/>
    </row>
    <row r="11" spans="1:13" ht="14.25" customHeight="1" x14ac:dyDescent="0.2">
      <c r="A11" s="13">
        <v>-5</v>
      </c>
      <c r="B11" s="19" t="s">
        <v>23</v>
      </c>
      <c r="C11" s="15">
        <v>10</v>
      </c>
      <c r="D11" s="16">
        <v>1</v>
      </c>
      <c r="E11" s="17">
        <f t="shared" si="1"/>
        <v>10</v>
      </c>
      <c r="F11" s="106"/>
      <c r="G11" s="101"/>
      <c r="H11" s="101"/>
      <c r="I11" s="101"/>
    </row>
    <row r="12" spans="1:13" ht="14.25" customHeight="1" x14ac:dyDescent="0.2">
      <c r="A12" s="13">
        <v>-6</v>
      </c>
      <c r="B12" s="20" t="s">
        <v>24</v>
      </c>
      <c r="C12" s="15">
        <v>12</v>
      </c>
      <c r="D12" s="16">
        <v>0</v>
      </c>
      <c r="E12" s="17">
        <f t="shared" si="1"/>
        <v>0</v>
      </c>
      <c r="F12" s="106"/>
      <c r="G12" s="101"/>
      <c r="H12" s="101"/>
      <c r="I12" s="101"/>
    </row>
    <row r="13" spans="1:13" ht="14.25" customHeight="1" x14ac:dyDescent="0.2">
      <c r="A13" s="13">
        <v>-7</v>
      </c>
      <c r="B13" s="14" t="s">
        <v>25</v>
      </c>
      <c r="C13" s="15">
        <v>15</v>
      </c>
      <c r="D13" s="16">
        <v>0</v>
      </c>
      <c r="E13" s="17">
        <f t="shared" si="1"/>
        <v>0</v>
      </c>
      <c r="F13" s="106"/>
      <c r="G13" s="101"/>
      <c r="H13" s="101"/>
      <c r="I13" s="101"/>
    </row>
    <row r="14" spans="1:13" ht="14.25" customHeight="1" x14ac:dyDescent="0.2">
      <c r="A14" s="21" t="s">
        <v>26</v>
      </c>
      <c r="B14" s="22"/>
      <c r="C14" s="23"/>
      <c r="D14" s="23"/>
      <c r="E14" s="24">
        <f>SUM(E7:E13)</f>
        <v>46</v>
      </c>
      <c r="F14" s="106"/>
      <c r="G14" s="101"/>
      <c r="H14" s="101"/>
      <c r="I14" s="101"/>
    </row>
    <row r="15" spans="1:13" ht="23.25" customHeight="1" x14ac:dyDescent="0.2">
      <c r="A15" s="95" t="s">
        <v>27</v>
      </c>
      <c r="B15" s="107"/>
      <c r="C15" s="10" t="s">
        <v>14</v>
      </c>
      <c r="D15" s="10" t="s">
        <v>15</v>
      </c>
      <c r="E15" s="25"/>
      <c r="F15" s="106"/>
      <c r="G15" s="101"/>
      <c r="H15" s="101"/>
      <c r="I15" s="101"/>
    </row>
    <row r="16" spans="1:13" ht="14.25" customHeight="1" x14ac:dyDescent="0.2">
      <c r="A16" s="26">
        <v>-8</v>
      </c>
      <c r="B16" s="14" t="s">
        <v>28</v>
      </c>
      <c r="C16" s="27">
        <v>5</v>
      </c>
      <c r="D16" s="28">
        <v>0</v>
      </c>
      <c r="E16" s="17">
        <f t="shared" ref="E16:E22" si="2">D16*C16</f>
        <v>0</v>
      </c>
      <c r="F16" s="106"/>
      <c r="G16" s="101"/>
      <c r="H16" s="101"/>
      <c r="I16" s="101"/>
    </row>
    <row r="17" spans="1:13" ht="15.75" customHeight="1" x14ac:dyDescent="0.2">
      <c r="A17" s="26">
        <v>-9</v>
      </c>
      <c r="B17" s="14" t="s">
        <v>29</v>
      </c>
      <c r="C17" s="27">
        <v>7</v>
      </c>
      <c r="D17" s="28">
        <v>0</v>
      </c>
      <c r="E17" s="17">
        <f t="shared" si="2"/>
        <v>0</v>
      </c>
      <c r="F17" s="106"/>
      <c r="G17" s="101"/>
      <c r="H17" s="101"/>
      <c r="I17" s="101"/>
    </row>
    <row r="18" spans="1:13" ht="15.75" customHeight="1" x14ac:dyDescent="0.2">
      <c r="A18" s="13">
        <v>-10</v>
      </c>
      <c r="B18" s="29" t="s">
        <v>30</v>
      </c>
      <c r="C18" s="27">
        <v>2</v>
      </c>
      <c r="D18" s="28">
        <v>7</v>
      </c>
      <c r="E18" s="30">
        <f t="shared" si="2"/>
        <v>14</v>
      </c>
      <c r="F18" s="31" t="s">
        <v>31</v>
      </c>
      <c r="G18" s="32"/>
      <c r="H18" s="32"/>
      <c r="I18" s="32"/>
      <c r="J18" s="32"/>
      <c r="K18" s="32"/>
      <c r="L18" s="32"/>
      <c r="M18" s="32"/>
    </row>
    <row r="19" spans="1:13" ht="15.75" customHeight="1" x14ac:dyDescent="0.2">
      <c r="A19" s="13">
        <v>-11</v>
      </c>
      <c r="B19" s="29" t="s">
        <v>32</v>
      </c>
      <c r="C19" s="27">
        <v>3</v>
      </c>
      <c r="D19" s="28">
        <v>7</v>
      </c>
      <c r="E19" s="17">
        <f t="shared" si="2"/>
        <v>21</v>
      </c>
      <c r="F19" s="31" t="s">
        <v>31</v>
      </c>
      <c r="G19" s="32"/>
      <c r="H19" s="32"/>
      <c r="I19" s="32"/>
      <c r="J19" s="32"/>
      <c r="K19" s="32"/>
      <c r="L19" s="32"/>
      <c r="M19" s="32"/>
    </row>
    <row r="20" spans="1:13" ht="15.75" customHeight="1" x14ac:dyDescent="0.2">
      <c r="A20" s="26">
        <v>-12</v>
      </c>
      <c r="B20" s="14" t="s">
        <v>33</v>
      </c>
      <c r="C20" s="27">
        <v>3</v>
      </c>
      <c r="D20" s="28">
        <v>0</v>
      </c>
      <c r="E20" s="17">
        <f t="shared" si="2"/>
        <v>0</v>
      </c>
      <c r="F20" s="31" t="s">
        <v>31</v>
      </c>
      <c r="G20" s="32"/>
      <c r="H20" s="32"/>
      <c r="I20" s="32"/>
      <c r="J20" s="32"/>
      <c r="K20" s="32"/>
      <c r="L20" s="32"/>
      <c r="M20" s="32"/>
    </row>
    <row r="21" spans="1:13" ht="15.75" customHeight="1" x14ac:dyDescent="0.2">
      <c r="A21" s="26">
        <v>-13</v>
      </c>
      <c r="B21" s="14" t="s">
        <v>34</v>
      </c>
      <c r="C21" s="27">
        <v>6</v>
      </c>
      <c r="D21" s="28">
        <v>0</v>
      </c>
      <c r="E21" s="17">
        <f t="shared" si="2"/>
        <v>0</v>
      </c>
      <c r="F21" s="33"/>
      <c r="G21" s="32"/>
      <c r="H21" s="32"/>
      <c r="I21" s="32"/>
      <c r="J21" s="32"/>
      <c r="K21" s="32"/>
      <c r="L21" s="32"/>
      <c r="M21" s="32"/>
    </row>
    <row r="22" spans="1:13" ht="28.5" customHeight="1" x14ac:dyDescent="0.2">
      <c r="A22" s="26">
        <v>-14</v>
      </c>
      <c r="B22" s="14" t="s">
        <v>35</v>
      </c>
      <c r="C22" s="27">
        <v>10</v>
      </c>
      <c r="D22" s="28">
        <v>0</v>
      </c>
      <c r="E22" s="17">
        <f t="shared" si="2"/>
        <v>0</v>
      </c>
      <c r="F22" s="33"/>
      <c r="G22" s="32"/>
      <c r="H22" s="32"/>
      <c r="I22" s="32"/>
      <c r="J22" s="32"/>
      <c r="K22" s="32"/>
      <c r="L22" s="32"/>
      <c r="M22" s="32"/>
    </row>
    <row r="23" spans="1:13" ht="30.75" customHeight="1" x14ac:dyDescent="0.2">
      <c r="A23" s="34" t="s">
        <v>36</v>
      </c>
      <c r="B23" s="35"/>
      <c r="C23" s="36"/>
      <c r="D23" s="36"/>
      <c r="E23" s="24">
        <f>SUM(E16:E22)</f>
        <v>35</v>
      </c>
      <c r="F23" s="33"/>
      <c r="G23" s="32"/>
      <c r="H23" s="32"/>
      <c r="I23" s="32"/>
      <c r="J23" s="32"/>
      <c r="K23" s="32"/>
      <c r="L23" s="32"/>
      <c r="M23" s="32"/>
    </row>
    <row r="24" spans="1:13" ht="19.5" customHeight="1" x14ac:dyDescent="0.2">
      <c r="A24" s="95" t="s">
        <v>37</v>
      </c>
      <c r="B24" s="96"/>
      <c r="C24" s="10" t="s">
        <v>14</v>
      </c>
      <c r="D24" s="10" t="s">
        <v>15</v>
      </c>
      <c r="E24" s="37"/>
      <c r="F24" s="33"/>
      <c r="G24" s="32"/>
      <c r="H24" s="32"/>
      <c r="I24" s="32"/>
      <c r="J24" s="32"/>
      <c r="K24" s="32"/>
      <c r="L24" s="32"/>
    </row>
    <row r="25" spans="1:13" ht="15.75" customHeight="1" x14ac:dyDescent="0.2">
      <c r="A25" s="26">
        <v>-15</v>
      </c>
      <c r="B25" s="14" t="s">
        <v>38</v>
      </c>
      <c r="C25" s="15">
        <v>12</v>
      </c>
      <c r="D25" s="16">
        <v>0</v>
      </c>
      <c r="E25" s="17">
        <f t="shared" ref="E25:E37" si="3">D25*C25</f>
        <v>0</v>
      </c>
      <c r="F25" s="33"/>
      <c r="G25" s="32"/>
      <c r="H25" s="32"/>
      <c r="I25" s="32"/>
      <c r="J25" s="32"/>
      <c r="K25" s="32"/>
      <c r="L25" s="32"/>
    </row>
    <row r="26" spans="1:13" ht="15.75" customHeight="1" x14ac:dyDescent="0.2">
      <c r="A26" s="26">
        <v>-16</v>
      </c>
      <c r="B26" s="14" t="s">
        <v>39</v>
      </c>
      <c r="C26" s="15">
        <v>4</v>
      </c>
      <c r="D26" s="16">
        <v>0</v>
      </c>
      <c r="E26" s="17">
        <f t="shared" si="3"/>
        <v>0</v>
      </c>
      <c r="F26" s="33"/>
      <c r="G26" s="32"/>
      <c r="H26" s="32"/>
      <c r="I26" s="32"/>
      <c r="J26" s="32"/>
      <c r="K26" s="32"/>
      <c r="L26" s="32"/>
    </row>
    <row r="27" spans="1:13" ht="15.75" customHeight="1" x14ac:dyDescent="0.2">
      <c r="A27" s="26">
        <v>-17</v>
      </c>
      <c r="B27" s="14" t="s">
        <v>40</v>
      </c>
      <c r="C27" s="15">
        <v>8</v>
      </c>
      <c r="D27" s="16">
        <v>0</v>
      </c>
      <c r="E27" s="17">
        <f t="shared" si="3"/>
        <v>0</v>
      </c>
      <c r="F27" s="33"/>
      <c r="G27" s="32"/>
      <c r="H27" s="32"/>
      <c r="I27" s="32"/>
      <c r="J27" s="32"/>
      <c r="K27" s="32"/>
      <c r="L27" s="32"/>
    </row>
    <row r="28" spans="1:13" ht="15.75" customHeight="1" x14ac:dyDescent="0.2">
      <c r="A28" s="26">
        <v>-18</v>
      </c>
      <c r="B28" s="14" t="s">
        <v>41</v>
      </c>
      <c r="C28" s="15">
        <v>4</v>
      </c>
      <c r="D28" s="16">
        <v>0</v>
      </c>
      <c r="E28" s="17">
        <f t="shared" si="3"/>
        <v>0</v>
      </c>
      <c r="F28" s="38"/>
      <c r="G28" s="32"/>
      <c r="H28" s="32"/>
      <c r="I28" s="32"/>
      <c r="J28" s="32"/>
      <c r="K28" s="32"/>
      <c r="L28" s="32"/>
    </row>
    <row r="29" spans="1:13" ht="15.75" customHeight="1" x14ac:dyDescent="0.2">
      <c r="A29" s="26">
        <v>-19</v>
      </c>
      <c r="B29" s="14" t="s">
        <v>42</v>
      </c>
      <c r="C29" s="15">
        <v>10</v>
      </c>
      <c r="D29" s="16">
        <v>1</v>
      </c>
      <c r="E29" s="17">
        <f t="shared" si="3"/>
        <v>10</v>
      </c>
      <c r="F29" s="33"/>
      <c r="G29" s="32"/>
      <c r="H29" s="32"/>
      <c r="I29" s="32"/>
      <c r="J29" s="32"/>
      <c r="K29" s="32"/>
      <c r="L29" s="32"/>
      <c r="M29" s="32"/>
    </row>
    <row r="30" spans="1:13" ht="15.75" customHeight="1" x14ac:dyDescent="0.2">
      <c r="A30" s="26">
        <v>-20</v>
      </c>
      <c r="B30" s="14" t="s">
        <v>43</v>
      </c>
      <c r="C30" s="15">
        <v>1</v>
      </c>
      <c r="D30" s="16">
        <v>0</v>
      </c>
      <c r="E30" s="17">
        <f t="shared" si="3"/>
        <v>0</v>
      </c>
      <c r="F30" s="33"/>
      <c r="G30" s="32"/>
      <c r="H30" s="32"/>
      <c r="I30" s="32"/>
      <c r="J30" s="32"/>
      <c r="K30" s="32"/>
      <c r="L30" s="32"/>
      <c r="M30" s="32"/>
    </row>
    <row r="31" spans="1:13" ht="15.75" customHeight="1" x14ac:dyDescent="0.2">
      <c r="A31" s="26">
        <v>-21</v>
      </c>
      <c r="B31" s="14" t="s">
        <v>44</v>
      </c>
      <c r="C31" s="15">
        <v>2</v>
      </c>
      <c r="D31" s="16">
        <v>3</v>
      </c>
      <c r="E31" s="17">
        <f t="shared" si="3"/>
        <v>6</v>
      </c>
      <c r="F31" s="33"/>
      <c r="G31" s="32"/>
      <c r="H31" s="32"/>
      <c r="I31" s="32"/>
      <c r="J31" s="32"/>
      <c r="K31" s="32"/>
      <c r="L31" s="32"/>
      <c r="M31" s="32"/>
    </row>
    <row r="32" spans="1:13" ht="15.75" customHeight="1" x14ac:dyDescent="0.2">
      <c r="A32" s="26">
        <v>-22</v>
      </c>
      <c r="B32" s="14" t="s">
        <v>45</v>
      </c>
      <c r="C32" s="15">
        <v>3</v>
      </c>
      <c r="D32" s="39">
        <v>4</v>
      </c>
      <c r="E32" s="17">
        <f t="shared" si="3"/>
        <v>12</v>
      </c>
      <c r="F32" s="31" t="s">
        <v>46</v>
      </c>
      <c r="G32" s="32"/>
      <c r="H32" s="32"/>
      <c r="I32" s="32"/>
      <c r="J32" s="32"/>
      <c r="K32" s="32"/>
      <c r="L32" s="32"/>
      <c r="M32" s="32"/>
    </row>
    <row r="33" spans="1:13" ht="15.75" customHeight="1" x14ac:dyDescent="0.2">
      <c r="A33" s="26">
        <v>-23</v>
      </c>
      <c r="B33" s="14" t="s">
        <v>47</v>
      </c>
      <c r="C33" s="15">
        <v>4</v>
      </c>
      <c r="D33" s="16">
        <v>10</v>
      </c>
      <c r="E33" s="17">
        <f t="shared" si="3"/>
        <v>40</v>
      </c>
      <c r="F33" s="33"/>
      <c r="G33" s="32"/>
      <c r="H33" s="32"/>
      <c r="I33" s="32"/>
      <c r="J33" s="32"/>
      <c r="K33" s="32"/>
      <c r="L33" s="32"/>
      <c r="M33" s="32"/>
    </row>
    <row r="34" spans="1:13" ht="15.75" customHeight="1" x14ac:dyDescent="0.2">
      <c r="A34" s="40">
        <v>-24</v>
      </c>
      <c r="B34" s="14" t="s">
        <v>48</v>
      </c>
      <c r="C34" s="15">
        <v>10</v>
      </c>
      <c r="D34" s="16">
        <v>0</v>
      </c>
      <c r="E34" s="17">
        <f t="shared" si="3"/>
        <v>0</v>
      </c>
      <c r="F34" s="33"/>
      <c r="G34" s="32"/>
      <c r="H34" s="32"/>
      <c r="I34" s="32"/>
      <c r="J34" s="32"/>
      <c r="K34" s="32"/>
      <c r="L34" s="32"/>
      <c r="M34" s="32"/>
    </row>
    <row r="35" spans="1:13" ht="15.75" customHeight="1" x14ac:dyDescent="0.2">
      <c r="A35" s="40">
        <v>-25</v>
      </c>
      <c r="B35" s="14" t="s">
        <v>49</v>
      </c>
      <c r="C35" s="15">
        <v>5</v>
      </c>
      <c r="D35" s="16">
        <v>0</v>
      </c>
      <c r="E35" s="17">
        <f t="shared" si="3"/>
        <v>0</v>
      </c>
      <c r="F35" s="33"/>
      <c r="G35" s="32"/>
      <c r="H35" s="32"/>
      <c r="I35" s="32"/>
      <c r="J35" s="32"/>
      <c r="K35" s="32"/>
      <c r="L35" s="32"/>
      <c r="M35" s="32"/>
    </row>
    <row r="36" spans="1:13" ht="15.75" customHeight="1" x14ac:dyDescent="0.2">
      <c r="A36" s="40">
        <v>-26</v>
      </c>
      <c r="B36" s="14" t="s">
        <v>50</v>
      </c>
      <c r="C36" s="15">
        <v>3</v>
      </c>
      <c r="D36" s="16">
        <v>0</v>
      </c>
      <c r="E36" s="17">
        <f t="shared" si="3"/>
        <v>0</v>
      </c>
      <c r="F36" s="33"/>
      <c r="G36" s="32"/>
      <c r="H36" s="32"/>
      <c r="I36" s="32"/>
      <c r="J36" s="32"/>
      <c r="K36" s="32"/>
      <c r="L36" s="32"/>
      <c r="M36" s="32"/>
    </row>
    <row r="37" spans="1:13" ht="15.75" customHeight="1" x14ac:dyDescent="0.2">
      <c r="A37" s="40">
        <v>-27</v>
      </c>
      <c r="B37" s="14" t="s">
        <v>51</v>
      </c>
      <c r="C37" s="15">
        <v>2</v>
      </c>
      <c r="D37" s="16">
        <v>0</v>
      </c>
      <c r="E37" s="17">
        <f t="shared" si="3"/>
        <v>0</v>
      </c>
      <c r="F37" s="33"/>
      <c r="G37" s="32"/>
      <c r="H37" s="32"/>
      <c r="I37" s="32"/>
      <c r="J37" s="32"/>
      <c r="K37" s="32"/>
      <c r="L37" s="32"/>
      <c r="M37" s="32"/>
    </row>
    <row r="38" spans="1:13" ht="15.75" customHeight="1" x14ac:dyDescent="0.2">
      <c r="A38" s="34" t="s">
        <v>52</v>
      </c>
      <c r="B38" s="35"/>
      <c r="C38" s="36"/>
      <c r="D38" s="36"/>
      <c r="E38" s="24">
        <f>SUM(E25:E37)</f>
        <v>68</v>
      </c>
      <c r="F38" s="33"/>
      <c r="G38" s="32"/>
      <c r="H38" s="32"/>
      <c r="I38" s="32"/>
      <c r="J38" s="32"/>
      <c r="K38" s="32"/>
      <c r="L38" s="32"/>
      <c r="M38" s="32"/>
    </row>
    <row r="39" spans="1:13" ht="15.75" customHeight="1" x14ac:dyDescent="0.2">
      <c r="A39" s="95" t="s">
        <v>53</v>
      </c>
      <c r="B39" s="96"/>
      <c r="C39" s="10" t="s">
        <v>14</v>
      </c>
      <c r="D39" s="10" t="s">
        <v>15</v>
      </c>
      <c r="E39" s="37"/>
      <c r="F39" s="33"/>
      <c r="G39" s="32"/>
      <c r="H39" s="32"/>
      <c r="I39" s="32"/>
      <c r="J39" s="32"/>
      <c r="K39" s="32"/>
      <c r="L39" s="32"/>
      <c r="M39" s="32"/>
    </row>
    <row r="40" spans="1:13" ht="15.75" customHeight="1" x14ac:dyDescent="0.2">
      <c r="A40" s="41">
        <v>-28</v>
      </c>
      <c r="B40" s="42" t="s">
        <v>54</v>
      </c>
      <c r="C40" s="15">
        <v>3</v>
      </c>
      <c r="D40" s="16">
        <v>0</v>
      </c>
      <c r="E40" s="17">
        <f t="shared" ref="E40:E41" si="4">D40*C40</f>
        <v>0</v>
      </c>
      <c r="F40" s="43"/>
      <c r="G40" s="32"/>
      <c r="H40" s="32"/>
      <c r="I40" s="32"/>
      <c r="J40" s="32"/>
      <c r="K40" s="32"/>
      <c r="L40" s="32"/>
      <c r="M40" s="32"/>
    </row>
    <row r="41" spans="1:13" ht="15.75" customHeight="1" x14ac:dyDescent="0.2">
      <c r="A41" s="41">
        <v>-29</v>
      </c>
      <c r="B41" s="42" t="s">
        <v>55</v>
      </c>
      <c r="C41" s="15">
        <v>2</v>
      </c>
      <c r="D41" s="28">
        <v>0</v>
      </c>
      <c r="E41" s="17">
        <f t="shared" si="4"/>
        <v>0</v>
      </c>
      <c r="F41" s="33"/>
      <c r="G41" s="32"/>
      <c r="H41" s="32"/>
      <c r="I41" s="32"/>
      <c r="J41" s="32"/>
      <c r="K41" s="32"/>
      <c r="L41" s="32"/>
      <c r="M41" s="32"/>
    </row>
    <row r="42" spans="1:13" ht="15.75" customHeight="1" x14ac:dyDescent="0.2">
      <c r="A42" s="41">
        <v>-30</v>
      </c>
      <c r="B42" s="44" t="s">
        <v>56</v>
      </c>
      <c r="C42" s="27">
        <v>10</v>
      </c>
      <c r="D42" s="28">
        <v>0</v>
      </c>
      <c r="E42" s="30">
        <f>IF(D42=0,0,IF(D42&gt;=2,20,10))</f>
        <v>0</v>
      </c>
      <c r="F42" s="33"/>
      <c r="G42" s="32"/>
      <c r="H42" s="32"/>
      <c r="I42" s="32"/>
      <c r="J42" s="32"/>
      <c r="K42" s="32"/>
      <c r="L42" s="32"/>
      <c r="M42" s="32"/>
    </row>
    <row r="43" spans="1:13" ht="15.75" customHeight="1" x14ac:dyDescent="0.2">
      <c r="A43" s="41">
        <v>-31</v>
      </c>
      <c r="B43" s="42" t="s">
        <v>57</v>
      </c>
      <c r="C43" s="15">
        <v>1</v>
      </c>
      <c r="D43" s="28">
        <v>5</v>
      </c>
      <c r="E43" s="17">
        <f t="shared" ref="E43:E46" si="5">D43*C43</f>
        <v>5</v>
      </c>
      <c r="F43" s="33"/>
      <c r="G43" s="32"/>
      <c r="H43" s="32"/>
      <c r="I43" s="32"/>
      <c r="J43" s="32"/>
      <c r="K43" s="32"/>
      <c r="L43" s="32"/>
      <c r="M43" s="32"/>
    </row>
    <row r="44" spans="1:13" ht="15.75" customHeight="1" x14ac:dyDescent="0.2">
      <c r="A44" s="41">
        <v>-32</v>
      </c>
      <c r="B44" s="44" t="s">
        <v>58</v>
      </c>
      <c r="C44" s="27">
        <v>2</v>
      </c>
      <c r="D44" s="28">
        <v>0</v>
      </c>
      <c r="E44" s="30">
        <f t="shared" si="5"/>
        <v>0</v>
      </c>
      <c r="F44" s="33"/>
      <c r="G44" s="32"/>
      <c r="H44" s="32"/>
      <c r="I44" s="32"/>
      <c r="J44" s="32"/>
      <c r="K44" s="32"/>
      <c r="L44" s="32"/>
      <c r="M44" s="32"/>
    </row>
    <row r="45" spans="1:13" ht="15.75" customHeight="1" x14ac:dyDescent="0.2">
      <c r="A45" s="13">
        <v>-33</v>
      </c>
      <c r="B45" s="42" t="s">
        <v>59</v>
      </c>
      <c r="C45" s="15">
        <v>3</v>
      </c>
      <c r="D45" s="28">
        <v>0</v>
      </c>
      <c r="E45" s="17">
        <f t="shared" si="5"/>
        <v>0</v>
      </c>
      <c r="F45" s="45" t="s">
        <v>60</v>
      </c>
      <c r="G45" s="32"/>
      <c r="H45" s="32"/>
      <c r="I45" s="32"/>
      <c r="J45" s="32"/>
      <c r="K45" s="32"/>
      <c r="L45" s="32"/>
      <c r="M45" s="32"/>
    </row>
    <row r="46" spans="1:13" ht="15.75" customHeight="1" x14ac:dyDescent="0.2">
      <c r="A46" s="13">
        <v>-34</v>
      </c>
      <c r="B46" s="42" t="s">
        <v>61</v>
      </c>
      <c r="C46" s="15">
        <v>3</v>
      </c>
      <c r="D46" s="28">
        <v>0</v>
      </c>
      <c r="E46" s="17">
        <f t="shared" si="5"/>
        <v>0</v>
      </c>
      <c r="F46" s="46"/>
      <c r="G46" s="32"/>
      <c r="H46" s="32"/>
      <c r="I46" s="32"/>
      <c r="J46" s="32"/>
      <c r="K46" s="32"/>
      <c r="L46" s="32"/>
      <c r="M46" s="32"/>
    </row>
    <row r="47" spans="1:13" ht="15.75" customHeight="1" x14ac:dyDescent="0.2">
      <c r="A47" s="34" t="s">
        <v>62</v>
      </c>
      <c r="B47" s="35"/>
      <c r="C47" s="36"/>
      <c r="D47" s="36"/>
      <c r="E47" s="24">
        <f>SUM(E40:E46)</f>
        <v>5</v>
      </c>
      <c r="F47" s="46"/>
      <c r="G47" s="32"/>
      <c r="H47" s="32"/>
      <c r="I47" s="32"/>
      <c r="J47" s="32"/>
      <c r="K47" s="32"/>
      <c r="L47" s="32"/>
      <c r="M47" s="32"/>
    </row>
    <row r="48" spans="1:13" ht="15.75" customHeight="1" x14ac:dyDescent="0.2">
      <c r="A48" s="95" t="s">
        <v>63</v>
      </c>
      <c r="B48" s="96"/>
      <c r="C48" s="10" t="s">
        <v>14</v>
      </c>
      <c r="D48" s="10" t="s">
        <v>15</v>
      </c>
      <c r="E48" s="37"/>
      <c r="F48" s="46"/>
      <c r="G48" s="32"/>
      <c r="H48" s="32"/>
      <c r="I48" s="32"/>
      <c r="J48" s="32"/>
      <c r="K48" s="32"/>
      <c r="L48" s="32"/>
      <c r="M48" s="32"/>
    </row>
    <row r="49" spans="1:13" ht="30.75" customHeight="1" x14ac:dyDescent="0.2">
      <c r="A49" s="26">
        <v>-35</v>
      </c>
      <c r="B49" s="42" t="s">
        <v>64</v>
      </c>
      <c r="C49" s="15">
        <v>1</v>
      </c>
      <c r="D49" s="16">
        <v>0</v>
      </c>
      <c r="E49" s="17">
        <f t="shared" ref="E49:E50" si="6">D49</f>
        <v>0</v>
      </c>
      <c r="F49" s="31" t="s">
        <v>65</v>
      </c>
      <c r="G49" s="32"/>
      <c r="H49" s="32"/>
      <c r="I49" s="32"/>
      <c r="J49" s="32"/>
      <c r="K49" s="32"/>
      <c r="L49" s="32"/>
      <c r="M49" s="32"/>
    </row>
    <row r="50" spans="1:13" ht="15.75" customHeight="1" x14ac:dyDescent="0.2">
      <c r="A50" s="26">
        <v>-36</v>
      </c>
      <c r="B50" s="42" t="s">
        <v>66</v>
      </c>
      <c r="C50" s="15">
        <v>1</v>
      </c>
      <c r="D50" s="16">
        <v>0</v>
      </c>
      <c r="E50" s="17">
        <f t="shared" si="6"/>
        <v>0</v>
      </c>
      <c r="F50" s="45" t="s">
        <v>65</v>
      </c>
      <c r="G50" s="32"/>
      <c r="H50" s="32"/>
      <c r="I50" s="32"/>
      <c r="J50" s="32"/>
      <c r="K50" s="32"/>
      <c r="L50" s="32"/>
      <c r="M50" s="32"/>
    </row>
    <row r="51" spans="1:13" ht="15.75" customHeight="1" x14ac:dyDescent="0.2">
      <c r="A51" s="26">
        <v>-37</v>
      </c>
      <c r="B51" s="42" t="s">
        <v>67</v>
      </c>
      <c r="C51" s="15">
        <v>4</v>
      </c>
      <c r="D51" s="16">
        <v>0</v>
      </c>
      <c r="E51" s="17">
        <f t="shared" ref="E51:E54" si="7">D51*C51</f>
        <v>0</v>
      </c>
      <c r="F51" s="31" t="s">
        <v>68</v>
      </c>
      <c r="G51" s="32"/>
      <c r="H51" s="32"/>
      <c r="I51" s="32"/>
      <c r="J51" s="32"/>
      <c r="K51" s="32"/>
      <c r="L51" s="32"/>
      <c r="M51" s="32"/>
    </row>
    <row r="52" spans="1:13" ht="15.75" customHeight="1" x14ac:dyDescent="0.2">
      <c r="A52" s="26">
        <v>-38</v>
      </c>
      <c r="B52" s="42" t="s">
        <v>69</v>
      </c>
      <c r="C52" s="15">
        <v>3</v>
      </c>
      <c r="D52" s="16">
        <v>0</v>
      </c>
      <c r="E52" s="17">
        <f t="shared" si="7"/>
        <v>0</v>
      </c>
      <c r="F52" s="31" t="s">
        <v>65</v>
      </c>
      <c r="G52" s="32"/>
      <c r="H52" s="32"/>
      <c r="I52" s="32"/>
      <c r="J52" s="32"/>
      <c r="K52" s="32"/>
      <c r="L52" s="32"/>
      <c r="M52" s="32"/>
    </row>
    <row r="53" spans="1:13" ht="15.75" customHeight="1" x14ac:dyDescent="0.2">
      <c r="A53" s="26">
        <v>-39</v>
      </c>
      <c r="B53" s="42" t="s">
        <v>70</v>
      </c>
      <c r="C53" s="15">
        <v>6</v>
      </c>
      <c r="D53" s="16">
        <v>0</v>
      </c>
      <c r="E53" s="17">
        <f t="shared" si="7"/>
        <v>0</v>
      </c>
      <c r="F53" s="31" t="s">
        <v>65</v>
      </c>
      <c r="G53" s="32"/>
      <c r="H53" s="32"/>
      <c r="I53" s="32"/>
      <c r="J53" s="32"/>
      <c r="K53" s="32"/>
      <c r="L53" s="32"/>
      <c r="M53" s="32"/>
    </row>
    <row r="54" spans="1:13" ht="15.75" customHeight="1" x14ac:dyDescent="0.2">
      <c r="A54" s="26">
        <v>-40</v>
      </c>
      <c r="B54" s="42" t="s">
        <v>71</v>
      </c>
      <c r="C54" s="15">
        <v>2</v>
      </c>
      <c r="D54" s="16">
        <v>0</v>
      </c>
      <c r="E54" s="17">
        <f t="shared" si="7"/>
        <v>0</v>
      </c>
      <c r="F54" s="31" t="s">
        <v>72</v>
      </c>
      <c r="G54" s="32"/>
      <c r="H54" s="32"/>
      <c r="I54" s="32"/>
      <c r="J54" s="32"/>
      <c r="K54" s="32"/>
      <c r="L54" s="32"/>
      <c r="M54" s="32"/>
    </row>
    <row r="55" spans="1:13" ht="15.75" customHeight="1" x14ac:dyDescent="0.2">
      <c r="A55" s="26">
        <v>-41</v>
      </c>
      <c r="B55" s="42" t="s">
        <v>73</v>
      </c>
      <c r="C55" s="15">
        <v>3</v>
      </c>
      <c r="D55" s="16">
        <v>0</v>
      </c>
      <c r="E55" s="17">
        <f>IF(D55=0,0,3)</f>
        <v>0</v>
      </c>
      <c r="F55" s="31" t="s">
        <v>74</v>
      </c>
      <c r="G55" s="32"/>
      <c r="H55" s="32"/>
      <c r="I55" s="32"/>
      <c r="J55" s="32"/>
      <c r="K55" s="32"/>
      <c r="L55" s="32"/>
      <c r="M55" s="32"/>
    </row>
    <row r="56" spans="1:13" ht="15.75" customHeight="1" x14ac:dyDescent="0.2">
      <c r="A56" s="26">
        <v>-42</v>
      </c>
      <c r="B56" s="42" t="s">
        <v>75</v>
      </c>
      <c r="C56" s="15">
        <v>1</v>
      </c>
      <c r="D56" s="16">
        <v>0</v>
      </c>
      <c r="E56" s="17">
        <f>D56</f>
        <v>0</v>
      </c>
      <c r="F56" s="31" t="s">
        <v>72</v>
      </c>
      <c r="G56" s="32"/>
      <c r="H56" s="32"/>
      <c r="I56" s="32"/>
      <c r="J56" s="32"/>
      <c r="K56" s="32"/>
      <c r="L56" s="32"/>
      <c r="M56" s="32"/>
    </row>
    <row r="57" spans="1:13" ht="15.75" customHeight="1" x14ac:dyDescent="0.2">
      <c r="A57" s="34" t="s">
        <v>76</v>
      </c>
      <c r="B57" s="35"/>
      <c r="C57" s="36"/>
      <c r="D57" s="36"/>
      <c r="E57" s="24">
        <f>SUM(E49:E56)</f>
        <v>0</v>
      </c>
      <c r="F57" s="33"/>
      <c r="G57" s="32"/>
      <c r="H57" s="32"/>
      <c r="I57" s="32"/>
      <c r="J57" s="32"/>
      <c r="K57" s="32"/>
      <c r="L57" s="32"/>
      <c r="M57" s="32"/>
    </row>
    <row r="58" spans="1:13" ht="15.75" customHeight="1" x14ac:dyDescent="0.2">
      <c r="A58" s="95" t="s">
        <v>77</v>
      </c>
      <c r="B58" s="96"/>
      <c r="C58" s="10" t="s">
        <v>14</v>
      </c>
      <c r="D58" s="10" t="s">
        <v>15</v>
      </c>
      <c r="E58" s="37"/>
      <c r="F58" s="33"/>
      <c r="G58" s="32"/>
      <c r="H58" s="32"/>
      <c r="I58" s="32"/>
      <c r="J58" s="32"/>
      <c r="K58" s="32"/>
      <c r="L58" s="32"/>
      <c r="M58" s="32"/>
    </row>
    <row r="59" spans="1:13" ht="15.75" customHeight="1" x14ac:dyDescent="0.2">
      <c r="A59" s="26">
        <v>-43</v>
      </c>
      <c r="B59" s="47" t="s">
        <v>78</v>
      </c>
      <c r="C59" s="15">
        <v>6</v>
      </c>
      <c r="D59" s="16">
        <v>1</v>
      </c>
      <c r="E59" s="17">
        <f t="shared" ref="E59:E62" si="8">D59*C59</f>
        <v>6</v>
      </c>
      <c r="F59" s="31" t="s">
        <v>79</v>
      </c>
      <c r="G59" s="32"/>
      <c r="H59" s="32"/>
      <c r="I59" s="32"/>
      <c r="J59" s="32"/>
      <c r="K59" s="32"/>
      <c r="L59" s="32"/>
      <c r="M59" s="32"/>
    </row>
    <row r="60" spans="1:13" ht="15.75" customHeight="1" x14ac:dyDescent="0.2">
      <c r="A60" s="26">
        <v>-44</v>
      </c>
      <c r="B60" s="47" t="s">
        <v>80</v>
      </c>
      <c r="C60" s="15">
        <v>3</v>
      </c>
      <c r="D60" s="16">
        <v>1</v>
      </c>
      <c r="E60" s="17">
        <f t="shared" si="8"/>
        <v>3</v>
      </c>
      <c r="F60" s="31" t="s">
        <v>79</v>
      </c>
      <c r="G60" s="32"/>
      <c r="H60" s="32"/>
      <c r="I60" s="32"/>
      <c r="J60" s="32"/>
      <c r="K60" s="32"/>
      <c r="L60" s="32"/>
      <c r="M60" s="32"/>
    </row>
    <row r="61" spans="1:13" ht="15.75" customHeight="1" x14ac:dyDescent="0.2">
      <c r="A61" s="26">
        <v>-45</v>
      </c>
      <c r="B61" s="47" t="s">
        <v>81</v>
      </c>
      <c r="C61" s="15">
        <v>5</v>
      </c>
      <c r="D61" s="16">
        <v>1</v>
      </c>
      <c r="E61" s="17">
        <f t="shared" si="8"/>
        <v>5</v>
      </c>
      <c r="F61" s="31" t="s">
        <v>82</v>
      </c>
      <c r="G61" s="32"/>
      <c r="H61" s="32"/>
      <c r="I61" s="32"/>
      <c r="J61" s="32"/>
      <c r="K61" s="32"/>
      <c r="L61" s="32"/>
      <c r="M61" s="32"/>
    </row>
    <row r="62" spans="1:13" ht="15.75" customHeight="1" x14ac:dyDescent="0.2">
      <c r="A62" s="26">
        <v>-46</v>
      </c>
      <c r="B62" s="47" t="s">
        <v>83</v>
      </c>
      <c r="C62" s="15">
        <v>4</v>
      </c>
      <c r="D62" s="16">
        <v>1</v>
      </c>
      <c r="E62" s="17">
        <f t="shared" si="8"/>
        <v>4</v>
      </c>
      <c r="F62" s="31" t="s">
        <v>84</v>
      </c>
      <c r="G62" s="32"/>
      <c r="H62" s="32"/>
      <c r="I62" s="32"/>
      <c r="J62" s="32"/>
      <c r="K62" s="32"/>
      <c r="L62" s="32"/>
      <c r="M62" s="32"/>
    </row>
    <row r="63" spans="1:13" ht="15.75" customHeight="1" x14ac:dyDescent="0.2">
      <c r="A63" s="26">
        <v>-47</v>
      </c>
      <c r="B63" s="47" t="s">
        <v>85</v>
      </c>
      <c r="C63" s="15">
        <v>6</v>
      </c>
      <c r="D63" s="16">
        <v>0</v>
      </c>
      <c r="E63" s="17">
        <f>D63</f>
        <v>0</v>
      </c>
      <c r="F63" s="31" t="s">
        <v>86</v>
      </c>
      <c r="G63" s="32"/>
      <c r="H63" s="32"/>
      <c r="I63" s="32"/>
      <c r="J63" s="32"/>
      <c r="K63" s="32"/>
      <c r="L63" s="32"/>
      <c r="M63" s="32"/>
    </row>
    <row r="64" spans="1:13" ht="15.75" customHeight="1" x14ac:dyDescent="0.2">
      <c r="A64" s="48"/>
      <c r="B64" s="49"/>
      <c r="C64" s="50"/>
      <c r="D64" s="51"/>
      <c r="E64" s="17"/>
      <c r="F64" s="33"/>
      <c r="G64" s="32"/>
      <c r="H64" s="32"/>
      <c r="I64" s="32"/>
      <c r="J64" s="32"/>
      <c r="K64" s="32"/>
      <c r="L64" s="32"/>
      <c r="M64" s="32"/>
    </row>
    <row r="65" spans="1:13" ht="15.75" customHeight="1" x14ac:dyDescent="0.2">
      <c r="A65" s="34" t="s">
        <v>87</v>
      </c>
      <c r="B65" s="35"/>
      <c r="C65" s="36"/>
      <c r="D65" s="36"/>
      <c r="E65" s="24">
        <f>SUM(E59:E64)</f>
        <v>18</v>
      </c>
      <c r="F65" s="33"/>
      <c r="K65" s="32"/>
      <c r="L65" s="32"/>
      <c r="M65" s="32"/>
    </row>
    <row r="66" spans="1:13" ht="15.75" customHeight="1" x14ac:dyDescent="0.2">
      <c r="A66" s="36"/>
      <c r="B66" s="52"/>
      <c r="C66" s="36"/>
      <c r="D66" s="36"/>
      <c r="E66" s="25"/>
      <c r="F66" s="33"/>
    </row>
    <row r="67" spans="1:13" ht="17.25" customHeight="1" x14ac:dyDescent="0.2">
      <c r="A67" s="36"/>
      <c r="B67" s="52"/>
      <c r="C67" s="36"/>
      <c r="D67" s="53" t="s">
        <v>4</v>
      </c>
      <c r="E67" s="24">
        <f>E7+E18+E19</f>
        <v>65</v>
      </c>
      <c r="F67" s="33"/>
    </row>
    <row r="68" spans="1:13" ht="15.75" customHeight="1" x14ac:dyDescent="0.2">
      <c r="A68" s="36"/>
      <c r="B68" s="52"/>
      <c r="C68" s="36"/>
      <c r="D68" s="53" t="s">
        <v>7</v>
      </c>
      <c r="E68" s="54">
        <f>E69-E67</f>
        <v>107</v>
      </c>
      <c r="F68" s="33"/>
    </row>
    <row r="69" spans="1:13" ht="15.75" customHeight="1" x14ac:dyDescent="0.2">
      <c r="A69" s="36"/>
      <c r="B69" s="52"/>
      <c r="C69" s="36"/>
      <c r="D69" s="53" t="s">
        <v>10</v>
      </c>
      <c r="E69" s="55">
        <f>(E14+E23+E38+E47+E57+E65)</f>
        <v>172</v>
      </c>
      <c r="F69" s="33"/>
    </row>
    <row r="70" spans="1:13" ht="15.75" customHeight="1" x14ac:dyDescent="0.2">
      <c r="A70" s="33"/>
      <c r="B70" s="46"/>
      <c r="C70" s="56"/>
      <c r="D70" s="56"/>
      <c r="E70" s="56"/>
      <c r="F70" s="33"/>
    </row>
    <row r="71" spans="1:13" ht="15.75" customHeight="1" x14ac:dyDescent="0.2">
      <c r="A71" s="33"/>
      <c r="B71" s="46"/>
      <c r="C71" s="56"/>
      <c r="D71" s="56"/>
      <c r="E71" s="56"/>
      <c r="F71" s="33"/>
    </row>
    <row r="72" spans="1:13" ht="15.75" hidden="1" customHeight="1" x14ac:dyDescent="0.2">
      <c r="A72" s="33"/>
      <c r="B72" s="46"/>
      <c r="C72" s="56"/>
      <c r="D72" s="56"/>
      <c r="E72" s="56"/>
      <c r="F72" s="33"/>
    </row>
    <row r="73" spans="1:13" ht="15.75" customHeight="1" x14ac:dyDescent="0.2">
      <c r="A73" s="33"/>
      <c r="B73" s="46"/>
      <c r="C73" s="56"/>
      <c r="D73" s="56"/>
      <c r="E73" s="56"/>
      <c r="F73" s="33"/>
    </row>
    <row r="74" spans="1:13" ht="15.75" customHeight="1" x14ac:dyDescent="0.2">
      <c r="A74" s="33"/>
      <c r="B74" s="46"/>
      <c r="C74" s="56"/>
      <c r="D74" s="56"/>
      <c r="E74" s="56"/>
      <c r="F74" s="33"/>
    </row>
    <row r="75" spans="1:13" ht="15.75" customHeight="1" x14ac:dyDescent="0.2">
      <c r="A75" s="33"/>
      <c r="B75" s="46"/>
      <c r="C75" s="56"/>
      <c r="D75" s="56"/>
      <c r="E75" s="56"/>
      <c r="F75" s="33"/>
    </row>
    <row r="76" spans="1:13" ht="15.75" customHeight="1" x14ac:dyDescent="0.2">
      <c r="A76" s="33"/>
      <c r="B76" s="46"/>
      <c r="C76" s="56"/>
      <c r="D76" s="56"/>
      <c r="E76" s="56"/>
      <c r="F76" s="33"/>
    </row>
    <row r="77" spans="1:13" ht="15.75" customHeight="1" x14ac:dyDescent="0.2">
      <c r="A77" s="33"/>
      <c r="B77" s="46"/>
      <c r="C77" s="56"/>
      <c r="D77" s="56"/>
      <c r="E77" s="56"/>
      <c r="F77" s="33"/>
    </row>
    <row r="78" spans="1:13" ht="15.75" customHeight="1" x14ac:dyDescent="0.2">
      <c r="A78" s="33"/>
      <c r="B78" s="46"/>
      <c r="C78" s="56"/>
      <c r="D78" s="56"/>
      <c r="E78" s="56"/>
      <c r="F78" s="33"/>
    </row>
    <row r="79" spans="1:13" ht="15.75" customHeight="1" x14ac:dyDescent="0.2">
      <c r="B79" s="57"/>
      <c r="C79" s="7"/>
      <c r="D79" s="7"/>
      <c r="E79" s="7"/>
      <c r="F79" s="33"/>
    </row>
    <row r="80" spans="1:13" ht="15.75" customHeight="1" x14ac:dyDescent="0.2">
      <c r="B80" s="57"/>
      <c r="C80" s="7"/>
      <c r="D80" s="7"/>
      <c r="E80" s="7"/>
      <c r="F80" s="33"/>
    </row>
    <row r="81" spans="2:6" ht="15.75" customHeight="1" x14ac:dyDescent="0.2">
      <c r="B81" s="57"/>
      <c r="C81" s="7"/>
      <c r="D81" s="7"/>
      <c r="E81" s="7"/>
      <c r="F81" s="33"/>
    </row>
    <row r="82" spans="2:6" ht="15.75" customHeight="1" x14ac:dyDescent="0.2">
      <c r="B82" s="57"/>
      <c r="C82" s="7"/>
      <c r="D82" s="7"/>
      <c r="E82" s="7"/>
      <c r="F82" s="33"/>
    </row>
    <row r="83" spans="2:6" ht="15.75" customHeight="1" x14ac:dyDescent="0.2">
      <c r="B83" s="57"/>
      <c r="C83" s="7"/>
      <c r="D83" s="7"/>
      <c r="E83" s="7"/>
      <c r="F83" s="33"/>
    </row>
    <row r="84" spans="2:6" ht="15.75" customHeight="1" x14ac:dyDescent="0.2">
      <c r="B84" s="57"/>
      <c r="C84" s="7"/>
      <c r="D84" s="7"/>
      <c r="E84" s="7"/>
      <c r="F84" s="33"/>
    </row>
    <row r="85" spans="2:6" ht="15.75" customHeight="1" x14ac:dyDescent="0.2">
      <c r="B85" s="57"/>
      <c r="C85" s="7"/>
      <c r="D85" s="7"/>
      <c r="E85" s="7"/>
    </row>
    <row r="86" spans="2:6" ht="15.75" customHeight="1" x14ac:dyDescent="0.2">
      <c r="B86" s="57"/>
      <c r="C86" s="7"/>
      <c r="D86" s="7"/>
      <c r="E86" s="7"/>
    </row>
    <row r="87" spans="2:6" ht="15.75" customHeight="1" x14ac:dyDescent="0.2">
      <c r="B87" s="57"/>
      <c r="C87" s="7"/>
      <c r="D87" s="7"/>
      <c r="E87" s="7"/>
    </row>
    <row r="88" spans="2:6" ht="15.75" customHeight="1" x14ac:dyDescent="0.2">
      <c r="B88" s="57"/>
      <c r="C88" s="7"/>
      <c r="D88" s="7"/>
      <c r="E88" s="7"/>
    </row>
    <row r="89" spans="2:6" ht="15.75" customHeight="1" x14ac:dyDescent="0.2">
      <c r="B89" s="57"/>
      <c r="C89" s="7"/>
      <c r="D89" s="7"/>
      <c r="E89" s="7"/>
    </row>
    <row r="90" spans="2:6" ht="15.75" customHeight="1" x14ac:dyDescent="0.2">
      <c r="B90" s="57"/>
      <c r="C90" s="7"/>
      <c r="D90" s="7"/>
      <c r="E90" s="7"/>
    </row>
    <row r="91" spans="2:6" ht="15.75" customHeight="1" x14ac:dyDescent="0.2">
      <c r="B91" s="57"/>
      <c r="C91" s="7"/>
      <c r="D91" s="7"/>
      <c r="E91" s="7"/>
    </row>
    <row r="92" spans="2:6" ht="15.75" customHeight="1" x14ac:dyDescent="0.2">
      <c r="B92" s="57"/>
      <c r="C92" s="7"/>
      <c r="D92" s="7"/>
      <c r="E92" s="7"/>
    </row>
    <row r="93" spans="2:6" ht="15.75" customHeight="1" x14ac:dyDescent="0.2">
      <c r="B93" s="57"/>
      <c r="C93" s="7"/>
      <c r="D93" s="7"/>
      <c r="E93" s="7"/>
    </row>
    <row r="94" spans="2:6" ht="15.75" customHeight="1" x14ac:dyDescent="0.2">
      <c r="B94" s="57"/>
      <c r="C94" s="7"/>
      <c r="D94" s="7"/>
      <c r="E94" s="7"/>
    </row>
    <row r="95" spans="2:6" ht="15.75" customHeight="1" x14ac:dyDescent="0.2">
      <c r="B95" s="57"/>
      <c r="C95" s="7"/>
      <c r="D95" s="7"/>
      <c r="E95" s="7"/>
    </row>
    <row r="96" spans="2:6" ht="15.75" customHeight="1" x14ac:dyDescent="0.2">
      <c r="B96" s="57"/>
      <c r="C96" s="7"/>
      <c r="D96" s="7"/>
      <c r="E96" s="7"/>
    </row>
    <row r="97" spans="2:5" ht="15.75" customHeight="1" x14ac:dyDescent="0.2">
      <c r="B97" s="57"/>
      <c r="C97" s="7"/>
      <c r="D97" s="7"/>
      <c r="E97" s="7"/>
    </row>
    <row r="98" spans="2:5" ht="15.75" customHeight="1" x14ac:dyDescent="0.2">
      <c r="B98" s="57"/>
      <c r="C98" s="7"/>
      <c r="D98" s="7"/>
      <c r="E98" s="7"/>
    </row>
    <row r="99" spans="2:5" ht="15.75" customHeight="1" x14ac:dyDescent="0.2">
      <c r="B99" s="57"/>
      <c r="C99" s="7"/>
      <c r="D99" s="7"/>
      <c r="E99" s="7"/>
    </row>
    <row r="100" spans="2:5" ht="15.75" customHeight="1" x14ac:dyDescent="0.2">
      <c r="B100" s="57"/>
      <c r="C100" s="7"/>
      <c r="D100" s="7"/>
      <c r="E100" s="7"/>
    </row>
    <row r="101" spans="2:5" ht="15.75" customHeight="1" x14ac:dyDescent="0.2">
      <c r="B101" s="57"/>
      <c r="C101" s="7"/>
      <c r="D101" s="7"/>
      <c r="E101" s="7"/>
    </row>
    <row r="102" spans="2:5" ht="15.75" customHeight="1" x14ac:dyDescent="0.2">
      <c r="B102" s="57"/>
      <c r="C102" s="7"/>
      <c r="D102" s="7"/>
      <c r="E102" s="7"/>
    </row>
    <row r="103" spans="2:5" ht="15.75" customHeight="1" x14ac:dyDescent="0.2">
      <c r="B103" s="57"/>
      <c r="C103" s="7"/>
      <c r="D103" s="7"/>
      <c r="E103" s="7"/>
    </row>
    <row r="104" spans="2:5" ht="15.75" customHeight="1" x14ac:dyDescent="0.2">
      <c r="B104" s="57"/>
      <c r="C104" s="7"/>
      <c r="D104" s="7"/>
      <c r="E104" s="7"/>
    </row>
    <row r="105" spans="2:5" ht="15.75" customHeight="1" x14ac:dyDescent="0.2">
      <c r="B105" s="57"/>
      <c r="C105" s="7"/>
      <c r="D105" s="7"/>
      <c r="E105" s="7"/>
    </row>
    <row r="106" spans="2:5" ht="15.75" customHeight="1" x14ac:dyDescent="0.2">
      <c r="B106" s="57"/>
      <c r="C106" s="7"/>
      <c r="D106" s="7"/>
      <c r="E106" s="7"/>
    </row>
    <row r="107" spans="2:5" ht="15.75" customHeight="1" x14ac:dyDescent="0.2">
      <c r="B107" s="57"/>
      <c r="C107" s="7"/>
      <c r="D107" s="7"/>
      <c r="E107" s="7"/>
    </row>
    <row r="108" spans="2:5" ht="15.75" customHeight="1" x14ac:dyDescent="0.2">
      <c r="B108" s="57"/>
      <c r="C108" s="7"/>
      <c r="D108" s="7"/>
      <c r="E108" s="7"/>
    </row>
    <row r="109" spans="2:5" ht="15.75" customHeight="1" x14ac:dyDescent="0.2">
      <c r="B109" s="57"/>
      <c r="C109" s="7"/>
      <c r="D109" s="7"/>
      <c r="E109" s="7"/>
    </row>
    <row r="110" spans="2:5" ht="15.75" customHeight="1" x14ac:dyDescent="0.2">
      <c r="B110" s="57"/>
      <c r="C110" s="7"/>
      <c r="D110" s="7"/>
      <c r="E110" s="7"/>
    </row>
    <row r="111" spans="2:5" ht="15.75" customHeight="1" x14ac:dyDescent="0.2">
      <c r="B111" s="57"/>
      <c r="C111" s="7"/>
      <c r="D111" s="7"/>
      <c r="E111" s="7"/>
    </row>
    <row r="112" spans="2:5" ht="15.75" customHeight="1" x14ac:dyDescent="0.2">
      <c r="B112" s="57"/>
      <c r="C112" s="7"/>
      <c r="D112" s="7"/>
      <c r="E112" s="7"/>
    </row>
    <row r="113" spans="2:5" ht="15.75" customHeight="1" x14ac:dyDescent="0.2">
      <c r="B113" s="57"/>
      <c r="C113" s="7"/>
      <c r="D113" s="7"/>
      <c r="E113" s="7"/>
    </row>
    <row r="114" spans="2:5" ht="15.75" customHeight="1" x14ac:dyDescent="0.2">
      <c r="B114" s="57"/>
      <c r="C114" s="7"/>
      <c r="D114" s="7"/>
      <c r="E114" s="7"/>
    </row>
    <row r="115" spans="2:5" ht="15.75" customHeight="1" x14ac:dyDescent="0.2">
      <c r="B115" s="57"/>
      <c r="C115" s="7"/>
      <c r="D115" s="7"/>
      <c r="E115" s="7"/>
    </row>
    <row r="116" spans="2:5" ht="15.75" customHeight="1" x14ac:dyDescent="0.2">
      <c r="B116" s="57"/>
      <c r="C116" s="7"/>
      <c r="D116" s="7"/>
      <c r="E116" s="7"/>
    </row>
    <row r="117" spans="2:5" ht="15.75" customHeight="1" x14ac:dyDescent="0.2">
      <c r="B117" s="57"/>
      <c r="C117" s="7"/>
      <c r="D117" s="7"/>
      <c r="E117" s="7"/>
    </row>
    <row r="118" spans="2:5" ht="15.75" customHeight="1" x14ac:dyDescent="0.2">
      <c r="B118" s="57"/>
      <c r="C118" s="7"/>
      <c r="D118" s="7"/>
      <c r="E118" s="7"/>
    </row>
    <row r="119" spans="2:5" ht="15.75" customHeight="1" x14ac:dyDescent="0.2">
      <c r="B119" s="57"/>
      <c r="C119" s="7"/>
      <c r="D119" s="7"/>
      <c r="E119" s="7"/>
    </row>
    <row r="120" spans="2:5" ht="15.75" customHeight="1" x14ac:dyDescent="0.2">
      <c r="B120" s="57"/>
      <c r="C120" s="7"/>
      <c r="D120" s="7"/>
      <c r="E120" s="7"/>
    </row>
    <row r="121" spans="2:5" ht="15.75" customHeight="1" x14ac:dyDescent="0.2">
      <c r="B121" s="57"/>
      <c r="C121" s="7"/>
      <c r="D121" s="7"/>
      <c r="E121" s="7"/>
    </row>
    <row r="122" spans="2:5" ht="15.75" customHeight="1" x14ac:dyDescent="0.2">
      <c r="B122" s="57"/>
      <c r="C122" s="7"/>
      <c r="D122" s="7"/>
      <c r="E122" s="7"/>
    </row>
    <row r="123" spans="2:5" ht="15.75" customHeight="1" x14ac:dyDescent="0.2">
      <c r="B123" s="57"/>
      <c r="C123" s="7"/>
      <c r="D123" s="7"/>
      <c r="E123" s="7"/>
    </row>
    <row r="124" spans="2:5" ht="15.75" customHeight="1" x14ac:dyDescent="0.2">
      <c r="B124" s="57"/>
      <c r="C124" s="7"/>
      <c r="D124" s="7"/>
      <c r="E124" s="7"/>
    </row>
    <row r="125" spans="2:5" ht="15.75" customHeight="1" x14ac:dyDescent="0.2">
      <c r="B125" s="57"/>
      <c r="C125" s="7"/>
      <c r="D125" s="7"/>
      <c r="E125" s="7"/>
    </row>
    <row r="126" spans="2:5" ht="15.75" customHeight="1" x14ac:dyDescent="0.2">
      <c r="B126" s="57"/>
      <c r="C126" s="7"/>
      <c r="D126" s="7"/>
      <c r="E126" s="7"/>
    </row>
    <row r="127" spans="2:5" ht="15.75" customHeight="1" x14ac:dyDescent="0.2">
      <c r="B127" s="57"/>
      <c r="C127" s="7"/>
      <c r="D127" s="7"/>
      <c r="E127" s="7"/>
    </row>
    <row r="128" spans="2:5" ht="15.75" customHeight="1" x14ac:dyDescent="0.2">
      <c r="B128" s="57"/>
      <c r="C128" s="7"/>
      <c r="D128" s="7"/>
      <c r="E128" s="7"/>
    </row>
    <row r="129" spans="2:5" ht="15.75" customHeight="1" x14ac:dyDescent="0.2">
      <c r="B129" s="57"/>
      <c r="C129" s="7"/>
      <c r="D129" s="7"/>
      <c r="E129" s="7"/>
    </row>
    <row r="130" spans="2:5" ht="15.75" customHeight="1" x14ac:dyDescent="0.2">
      <c r="B130" s="57"/>
      <c r="C130" s="7"/>
      <c r="D130" s="7"/>
      <c r="E130" s="7"/>
    </row>
    <row r="131" spans="2:5" ht="15.75" customHeight="1" x14ac:dyDescent="0.2">
      <c r="B131" s="57"/>
      <c r="C131" s="7"/>
      <c r="D131" s="7"/>
      <c r="E131" s="7"/>
    </row>
    <row r="132" spans="2:5" ht="15.75" customHeight="1" x14ac:dyDescent="0.2">
      <c r="B132" s="57"/>
      <c r="C132" s="7"/>
      <c r="D132" s="7"/>
      <c r="E132" s="7"/>
    </row>
    <row r="133" spans="2:5" ht="15.75" customHeight="1" x14ac:dyDescent="0.2">
      <c r="B133" s="57"/>
      <c r="C133" s="7"/>
      <c r="D133" s="7"/>
      <c r="E133" s="7"/>
    </row>
    <row r="134" spans="2:5" ht="15.75" customHeight="1" x14ac:dyDescent="0.2">
      <c r="B134" s="57"/>
      <c r="C134" s="7"/>
      <c r="D134" s="7"/>
      <c r="E134" s="7"/>
    </row>
    <row r="135" spans="2:5" ht="15.75" customHeight="1" x14ac:dyDescent="0.2">
      <c r="B135" s="57"/>
      <c r="C135" s="7"/>
      <c r="D135" s="7"/>
      <c r="E135" s="7"/>
    </row>
    <row r="136" spans="2:5" ht="15.75" customHeight="1" x14ac:dyDescent="0.2">
      <c r="B136" s="57"/>
      <c r="C136" s="7"/>
      <c r="D136" s="7"/>
      <c r="E136" s="7"/>
    </row>
    <row r="137" spans="2:5" ht="15.75" customHeight="1" x14ac:dyDescent="0.2">
      <c r="B137" s="57"/>
      <c r="C137" s="7"/>
      <c r="D137" s="7"/>
      <c r="E137" s="7"/>
    </row>
    <row r="138" spans="2:5" ht="15.75" customHeight="1" x14ac:dyDescent="0.2">
      <c r="B138" s="57"/>
      <c r="C138" s="7"/>
      <c r="D138" s="7"/>
      <c r="E138" s="7"/>
    </row>
    <row r="139" spans="2:5" ht="15.75" customHeight="1" x14ac:dyDescent="0.2">
      <c r="B139" s="57"/>
      <c r="C139" s="7"/>
      <c r="D139" s="7"/>
      <c r="E139" s="7"/>
    </row>
    <row r="140" spans="2:5" ht="15.75" customHeight="1" x14ac:dyDescent="0.2">
      <c r="B140" s="57"/>
      <c r="C140" s="7"/>
      <c r="D140" s="7"/>
      <c r="E140" s="7"/>
    </row>
    <row r="141" spans="2:5" ht="15.75" customHeight="1" x14ac:dyDescent="0.2">
      <c r="B141" s="57"/>
      <c r="C141" s="7"/>
      <c r="D141" s="7"/>
      <c r="E141" s="7"/>
    </row>
    <row r="142" spans="2:5" ht="15.75" customHeight="1" x14ac:dyDescent="0.2">
      <c r="B142" s="57"/>
      <c r="C142" s="7"/>
      <c r="D142" s="7"/>
      <c r="E142" s="7"/>
    </row>
    <row r="143" spans="2:5" ht="15.75" customHeight="1" x14ac:dyDescent="0.2">
      <c r="B143" s="57"/>
      <c r="C143" s="7"/>
      <c r="D143" s="7"/>
      <c r="E143" s="7"/>
    </row>
    <row r="144" spans="2:5" ht="15.75" customHeight="1" x14ac:dyDescent="0.2">
      <c r="B144" s="57"/>
      <c r="C144" s="7"/>
      <c r="D144" s="7"/>
      <c r="E144" s="7"/>
    </row>
    <row r="145" spans="2:5" ht="15.75" customHeight="1" x14ac:dyDescent="0.2">
      <c r="B145" s="57"/>
      <c r="C145" s="7"/>
      <c r="D145" s="7"/>
      <c r="E145" s="7"/>
    </row>
    <row r="146" spans="2:5" ht="15.75" customHeight="1" x14ac:dyDescent="0.2">
      <c r="B146" s="57"/>
      <c r="C146" s="7"/>
      <c r="D146" s="7"/>
      <c r="E146" s="7"/>
    </row>
    <row r="147" spans="2:5" ht="15.75" customHeight="1" x14ac:dyDescent="0.2">
      <c r="B147" s="57"/>
      <c r="C147" s="7"/>
      <c r="D147" s="7"/>
      <c r="E147" s="7"/>
    </row>
    <row r="148" spans="2:5" ht="15.75" customHeight="1" x14ac:dyDescent="0.2">
      <c r="B148" s="57"/>
      <c r="C148" s="7"/>
      <c r="D148" s="7"/>
      <c r="E148" s="7"/>
    </row>
    <row r="149" spans="2:5" ht="15.75" customHeight="1" x14ac:dyDescent="0.2">
      <c r="B149" s="57"/>
      <c r="C149" s="7"/>
      <c r="D149" s="7"/>
      <c r="E149" s="7"/>
    </row>
    <row r="150" spans="2:5" ht="15.75" customHeight="1" x14ac:dyDescent="0.2">
      <c r="B150" s="57"/>
      <c r="C150" s="7"/>
      <c r="D150" s="7"/>
      <c r="E150" s="7"/>
    </row>
    <row r="151" spans="2:5" ht="15.75" customHeight="1" x14ac:dyDescent="0.2">
      <c r="B151" s="57"/>
      <c r="C151" s="7"/>
      <c r="D151" s="7"/>
      <c r="E151" s="7"/>
    </row>
    <row r="152" spans="2:5" ht="15.75" customHeight="1" x14ac:dyDescent="0.2">
      <c r="B152" s="57"/>
      <c r="C152" s="7"/>
      <c r="D152" s="7"/>
      <c r="E152" s="7"/>
    </row>
    <row r="153" spans="2:5" ht="15.75" customHeight="1" x14ac:dyDescent="0.2">
      <c r="B153" s="57"/>
      <c r="C153" s="7"/>
      <c r="D153" s="7"/>
      <c r="E153" s="7"/>
    </row>
    <row r="154" spans="2:5" ht="15.75" customHeight="1" x14ac:dyDescent="0.2">
      <c r="B154" s="57"/>
      <c r="C154" s="7"/>
      <c r="D154" s="7"/>
      <c r="E154" s="7"/>
    </row>
    <row r="155" spans="2:5" ht="15.75" customHeight="1" x14ac:dyDescent="0.2">
      <c r="B155" s="57"/>
      <c r="C155" s="7"/>
      <c r="D155" s="7"/>
      <c r="E155" s="7"/>
    </row>
    <row r="156" spans="2:5" ht="15.75" customHeight="1" x14ac:dyDescent="0.2">
      <c r="B156" s="57"/>
      <c r="C156" s="7"/>
      <c r="D156" s="7"/>
      <c r="E156" s="7"/>
    </row>
    <row r="157" spans="2:5" ht="15.75" customHeight="1" x14ac:dyDescent="0.2">
      <c r="B157" s="57"/>
      <c r="C157" s="7"/>
      <c r="D157" s="7"/>
      <c r="E157" s="7"/>
    </row>
    <row r="158" spans="2:5" ht="15.75" customHeight="1" x14ac:dyDescent="0.2">
      <c r="B158" s="57"/>
      <c r="C158" s="7"/>
      <c r="D158" s="7"/>
      <c r="E158" s="7"/>
    </row>
    <row r="159" spans="2:5" ht="15.75" customHeight="1" x14ac:dyDescent="0.2">
      <c r="B159" s="57"/>
      <c r="C159" s="7"/>
      <c r="D159" s="7"/>
      <c r="E159" s="7"/>
    </row>
    <row r="160" spans="2:5" ht="15.75" customHeight="1" x14ac:dyDescent="0.2">
      <c r="B160" s="57"/>
      <c r="C160" s="7"/>
      <c r="D160" s="7"/>
      <c r="E160" s="7"/>
    </row>
    <row r="161" spans="2:5" ht="15.75" customHeight="1" x14ac:dyDescent="0.2">
      <c r="B161" s="57"/>
      <c r="C161" s="7"/>
      <c r="D161" s="7"/>
      <c r="E161" s="7"/>
    </row>
    <row r="162" spans="2:5" ht="15.75" customHeight="1" x14ac:dyDescent="0.2">
      <c r="B162" s="57"/>
      <c r="C162" s="7"/>
      <c r="D162" s="7"/>
      <c r="E162" s="7"/>
    </row>
    <row r="163" spans="2:5" ht="15.75" customHeight="1" x14ac:dyDescent="0.2">
      <c r="B163" s="57"/>
      <c r="C163" s="7"/>
      <c r="D163" s="7"/>
      <c r="E163" s="7"/>
    </row>
    <row r="164" spans="2:5" ht="15.75" customHeight="1" x14ac:dyDescent="0.2">
      <c r="B164" s="57"/>
      <c r="C164" s="7"/>
      <c r="D164" s="7"/>
      <c r="E164" s="7"/>
    </row>
    <row r="165" spans="2:5" ht="15.75" customHeight="1" x14ac:dyDescent="0.2">
      <c r="B165" s="57"/>
      <c r="C165" s="7"/>
      <c r="D165" s="7"/>
      <c r="E165" s="7"/>
    </row>
    <row r="166" spans="2:5" ht="15.75" customHeight="1" x14ac:dyDescent="0.2">
      <c r="B166" s="57"/>
      <c r="C166" s="7"/>
      <c r="D166" s="7"/>
      <c r="E166" s="7"/>
    </row>
    <row r="167" spans="2:5" ht="15.75" customHeight="1" x14ac:dyDescent="0.2">
      <c r="B167" s="57"/>
      <c r="C167" s="7"/>
      <c r="D167" s="7"/>
      <c r="E167" s="7"/>
    </row>
    <row r="168" spans="2:5" ht="15.75" customHeight="1" x14ac:dyDescent="0.2">
      <c r="B168" s="57"/>
      <c r="C168" s="7"/>
      <c r="D168" s="7"/>
      <c r="E168" s="7"/>
    </row>
    <row r="169" spans="2:5" ht="15.75" customHeight="1" x14ac:dyDescent="0.2">
      <c r="B169" s="57"/>
      <c r="C169" s="7"/>
      <c r="D169" s="7"/>
      <c r="E169" s="7"/>
    </row>
    <row r="170" spans="2:5" ht="15.75" customHeight="1" x14ac:dyDescent="0.2">
      <c r="B170" s="57"/>
      <c r="C170" s="7"/>
      <c r="D170" s="7"/>
      <c r="E170" s="7"/>
    </row>
    <row r="171" spans="2:5" ht="15.75" customHeight="1" x14ac:dyDescent="0.2">
      <c r="B171" s="57"/>
      <c r="C171" s="7"/>
      <c r="D171" s="7"/>
      <c r="E171" s="7"/>
    </row>
    <row r="172" spans="2:5" ht="15.75" customHeight="1" x14ac:dyDescent="0.2">
      <c r="B172" s="57"/>
      <c r="C172" s="7"/>
      <c r="D172" s="7"/>
      <c r="E172" s="7"/>
    </row>
    <row r="173" spans="2:5" ht="15.75" customHeight="1" x14ac:dyDescent="0.2">
      <c r="B173" s="57"/>
      <c r="C173" s="7"/>
      <c r="D173" s="7"/>
      <c r="E173" s="7"/>
    </row>
    <row r="174" spans="2:5" ht="15.75" customHeight="1" x14ac:dyDescent="0.2">
      <c r="B174" s="57"/>
      <c r="C174" s="7"/>
      <c r="D174" s="7"/>
      <c r="E174" s="7"/>
    </row>
    <row r="175" spans="2:5" ht="15.75" customHeight="1" x14ac:dyDescent="0.2">
      <c r="B175" s="57"/>
      <c r="C175" s="7"/>
      <c r="D175" s="7"/>
      <c r="E175" s="7"/>
    </row>
    <row r="176" spans="2:5" ht="15.75" customHeight="1" x14ac:dyDescent="0.2">
      <c r="B176" s="57"/>
      <c r="C176" s="7"/>
      <c r="D176" s="7"/>
      <c r="E176" s="7"/>
    </row>
    <row r="177" spans="2:5" ht="15.75" customHeight="1" x14ac:dyDescent="0.2">
      <c r="B177" s="57"/>
      <c r="C177" s="7"/>
      <c r="D177" s="7"/>
      <c r="E177" s="7"/>
    </row>
    <row r="178" spans="2:5" ht="15.75" customHeight="1" x14ac:dyDescent="0.2">
      <c r="B178" s="57"/>
      <c r="C178" s="7"/>
      <c r="D178" s="7"/>
      <c r="E178" s="7"/>
    </row>
    <row r="179" spans="2:5" ht="15.75" customHeight="1" x14ac:dyDescent="0.2">
      <c r="B179" s="57"/>
      <c r="C179" s="7"/>
      <c r="D179" s="7"/>
      <c r="E179" s="7"/>
    </row>
    <row r="180" spans="2:5" ht="15.75" customHeight="1" x14ac:dyDescent="0.2">
      <c r="B180" s="57"/>
      <c r="C180" s="7"/>
      <c r="D180" s="7"/>
      <c r="E180" s="7"/>
    </row>
    <row r="181" spans="2:5" ht="15.75" customHeight="1" x14ac:dyDescent="0.2">
      <c r="B181" s="57"/>
      <c r="C181" s="7"/>
      <c r="D181" s="7"/>
      <c r="E181" s="7"/>
    </row>
    <row r="182" spans="2:5" ht="15.75" customHeight="1" x14ac:dyDescent="0.2">
      <c r="B182" s="57"/>
      <c r="C182" s="7"/>
      <c r="D182" s="7"/>
      <c r="E182" s="7"/>
    </row>
    <row r="183" spans="2:5" ht="15.75" customHeight="1" x14ac:dyDescent="0.2">
      <c r="B183" s="57"/>
      <c r="C183" s="7"/>
      <c r="D183" s="7"/>
      <c r="E183" s="7"/>
    </row>
    <row r="184" spans="2:5" ht="15.75" customHeight="1" x14ac:dyDescent="0.2">
      <c r="B184" s="57"/>
      <c r="C184" s="7"/>
      <c r="D184" s="7"/>
      <c r="E184" s="7"/>
    </row>
    <row r="185" spans="2:5" ht="15.75" customHeight="1" x14ac:dyDescent="0.2">
      <c r="B185" s="57"/>
      <c r="C185" s="7"/>
      <c r="D185" s="7"/>
      <c r="E185" s="7"/>
    </row>
    <row r="186" spans="2:5" ht="15.75" customHeight="1" x14ac:dyDescent="0.2">
      <c r="B186" s="57"/>
      <c r="C186" s="7"/>
      <c r="D186" s="7"/>
      <c r="E186" s="7"/>
    </row>
    <row r="187" spans="2:5" ht="15.75" customHeight="1" x14ac:dyDescent="0.2">
      <c r="B187" s="57"/>
      <c r="C187" s="7"/>
      <c r="D187" s="7"/>
      <c r="E187" s="7"/>
    </row>
    <row r="188" spans="2:5" ht="15.75" customHeight="1" x14ac:dyDescent="0.2">
      <c r="B188" s="57"/>
      <c r="C188" s="7"/>
      <c r="D188" s="7"/>
      <c r="E188" s="7"/>
    </row>
    <row r="189" spans="2:5" ht="15.75" customHeight="1" x14ac:dyDescent="0.2">
      <c r="B189" s="57"/>
      <c r="C189" s="7"/>
      <c r="D189" s="7"/>
      <c r="E189" s="7"/>
    </row>
    <row r="190" spans="2:5" ht="15.75" customHeight="1" x14ac:dyDescent="0.2">
      <c r="B190" s="57"/>
      <c r="C190" s="7"/>
      <c r="D190" s="7"/>
      <c r="E190" s="7"/>
    </row>
    <row r="191" spans="2:5" ht="15.75" customHeight="1" x14ac:dyDescent="0.2">
      <c r="B191" s="57"/>
      <c r="C191" s="7"/>
      <c r="D191" s="7"/>
      <c r="E191" s="7"/>
    </row>
    <row r="192" spans="2:5" ht="15.75" customHeight="1" x14ac:dyDescent="0.2">
      <c r="B192" s="57"/>
      <c r="C192" s="7"/>
      <c r="D192" s="7"/>
      <c r="E192" s="7"/>
    </row>
    <row r="193" spans="2:5" ht="15.75" customHeight="1" x14ac:dyDescent="0.2">
      <c r="B193" s="57"/>
      <c r="C193" s="7"/>
      <c r="D193" s="7"/>
      <c r="E193" s="7"/>
    </row>
    <row r="194" spans="2:5" ht="15.75" customHeight="1" x14ac:dyDescent="0.2">
      <c r="B194" s="57"/>
      <c r="C194" s="7"/>
      <c r="D194" s="7"/>
      <c r="E194" s="7"/>
    </row>
    <row r="195" spans="2:5" ht="15.75" customHeight="1" x14ac:dyDescent="0.2">
      <c r="B195" s="57"/>
      <c r="C195" s="7"/>
      <c r="D195" s="7"/>
      <c r="E195" s="7"/>
    </row>
    <row r="196" spans="2:5" ht="15.75" customHeight="1" x14ac:dyDescent="0.2">
      <c r="B196" s="57"/>
      <c r="C196" s="7"/>
      <c r="D196" s="7"/>
      <c r="E196" s="7"/>
    </row>
    <row r="197" spans="2:5" ht="15.75" customHeight="1" x14ac:dyDescent="0.2">
      <c r="B197" s="57"/>
      <c r="C197" s="7"/>
      <c r="D197" s="7"/>
      <c r="E197" s="7"/>
    </row>
    <row r="198" spans="2:5" ht="15.75" customHeight="1" x14ac:dyDescent="0.2">
      <c r="B198" s="57"/>
      <c r="C198" s="7"/>
      <c r="D198" s="7"/>
      <c r="E198" s="7"/>
    </row>
    <row r="199" spans="2:5" ht="15.75" customHeight="1" x14ac:dyDescent="0.2">
      <c r="B199" s="57"/>
      <c r="C199" s="7"/>
      <c r="D199" s="7"/>
      <c r="E199" s="7"/>
    </row>
    <row r="200" spans="2:5" ht="15.75" customHeight="1" x14ac:dyDescent="0.2">
      <c r="B200" s="57"/>
      <c r="C200" s="7"/>
      <c r="D200" s="7"/>
      <c r="E200" s="7"/>
    </row>
    <row r="201" spans="2:5" ht="15.75" customHeight="1" x14ac:dyDescent="0.2">
      <c r="B201" s="57"/>
      <c r="C201" s="7"/>
      <c r="D201" s="7"/>
      <c r="E201" s="7"/>
    </row>
    <row r="202" spans="2:5" ht="15.75" customHeight="1" x14ac:dyDescent="0.2">
      <c r="B202" s="57"/>
      <c r="C202" s="7"/>
      <c r="D202" s="7"/>
      <c r="E202" s="7"/>
    </row>
    <row r="203" spans="2:5" ht="15.75" customHeight="1" x14ac:dyDescent="0.2">
      <c r="B203" s="57"/>
      <c r="C203" s="7"/>
      <c r="D203" s="7"/>
      <c r="E203" s="7"/>
    </row>
    <row r="204" spans="2:5" ht="15.75" customHeight="1" x14ac:dyDescent="0.2">
      <c r="B204" s="57"/>
      <c r="C204" s="7"/>
      <c r="D204" s="7"/>
      <c r="E204" s="7"/>
    </row>
    <row r="205" spans="2:5" ht="15.75" customHeight="1" x14ac:dyDescent="0.2">
      <c r="B205" s="57"/>
      <c r="C205" s="7"/>
      <c r="D205" s="7"/>
      <c r="E205" s="7"/>
    </row>
    <row r="206" spans="2:5" ht="15.75" customHeight="1" x14ac:dyDescent="0.2">
      <c r="B206" s="57"/>
      <c r="C206" s="7"/>
      <c r="D206" s="7"/>
      <c r="E206" s="7"/>
    </row>
    <row r="207" spans="2:5" ht="15.75" customHeight="1" x14ac:dyDescent="0.2">
      <c r="B207" s="57"/>
      <c r="C207" s="7"/>
      <c r="D207" s="7"/>
      <c r="E207" s="7"/>
    </row>
    <row r="208" spans="2:5" ht="15.75" customHeight="1" x14ac:dyDescent="0.2">
      <c r="B208" s="57"/>
      <c r="C208" s="7"/>
      <c r="D208" s="7"/>
      <c r="E208" s="7"/>
    </row>
    <row r="209" spans="2:5" ht="15.75" customHeight="1" x14ac:dyDescent="0.2">
      <c r="B209" s="57"/>
      <c r="C209" s="7"/>
      <c r="D209" s="7"/>
      <c r="E209" s="7"/>
    </row>
    <row r="210" spans="2:5" ht="15.75" customHeight="1" x14ac:dyDescent="0.2">
      <c r="B210" s="57"/>
      <c r="C210" s="7"/>
      <c r="D210" s="7"/>
      <c r="E210" s="7"/>
    </row>
    <row r="211" spans="2:5" ht="15.75" customHeight="1" x14ac:dyDescent="0.2">
      <c r="B211" s="57"/>
      <c r="C211" s="7"/>
      <c r="D211" s="7"/>
      <c r="E211" s="7"/>
    </row>
    <row r="212" spans="2:5" ht="15.75" customHeight="1" x14ac:dyDescent="0.2">
      <c r="B212" s="57"/>
      <c r="C212" s="7"/>
      <c r="D212" s="7"/>
      <c r="E212" s="7"/>
    </row>
    <row r="213" spans="2:5" ht="15.75" customHeight="1" x14ac:dyDescent="0.2">
      <c r="B213" s="57"/>
      <c r="C213" s="7"/>
      <c r="D213" s="7"/>
      <c r="E213" s="7"/>
    </row>
    <row r="214" spans="2:5" ht="15.75" customHeight="1" x14ac:dyDescent="0.2">
      <c r="B214" s="57"/>
      <c r="C214" s="7"/>
      <c r="D214" s="7"/>
      <c r="E214" s="7"/>
    </row>
    <row r="215" spans="2:5" ht="15.75" customHeight="1" x14ac:dyDescent="0.2">
      <c r="B215" s="57"/>
      <c r="C215" s="7"/>
      <c r="D215" s="7"/>
      <c r="E215" s="7"/>
    </row>
    <row r="216" spans="2:5" ht="15.75" customHeight="1" x14ac:dyDescent="0.2">
      <c r="B216" s="57"/>
      <c r="C216" s="7"/>
      <c r="D216" s="7"/>
      <c r="E216" s="7"/>
    </row>
    <row r="217" spans="2:5" ht="15.75" customHeight="1" x14ac:dyDescent="0.2">
      <c r="B217" s="57"/>
      <c r="C217" s="7"/>
      <c r="D217" s="7"/>
      <c r="E217" s="7"/>
    </row>
    <row r="218" spans="2:5" ht="15.75" customHeight="1" x14ac:dyDescent="0.2">
      <c r="B218" s="57"/>
      <c r="C218" s="7"/>
      <c r="D218" s="7"/>
      <c r="E218" s="7"/>
    </row>
    <row r="219" spans="2:5" ht="15.75" customHeight="1" x14ac:dyDescent="0.2">
      <c r="B219" s="57"/>
      <c r="C219" s="7"/>
      <c r="D219" s="7"/>
      <c r="E219" s="7"/>
    </row>
    <row r="220" spans="2:5" ht="15.75" customHeight="1" x14ac:dyDescent="0.2">
      <c r="B220" s="57"/>
      <c r="C220" s="7"/>
      <c r="D220" s="7"/>
      <c r="E220" s="7"/>
    </row>
    <row r="221" spans="2:5" ht="15.75" customHeight="1" x14ac:dyDescent="0.2">
      <c r="B221" s="57"/>
      <c r="C221" s="7"/>
      <c r="D221" s="7"/>
      <c r="E221" s="7"/>
    </row>
    <row r="222" spans="2:5" ht="15.75" customHeight="1" x14ac:dyDescent="0.2">
      <c r="B222" s="57"/>
      <c r="C222" s="7"/>
      <c r="D222" s="7"/>
      <c r="E222" s="7"/>
    </row>
    <row r="223" spans="2:5" ht="15.75" customHeight="1" x14ac:dyDescent="0.2">
      <c r="B223" s="57"/>
      <c r="C223" s="7"/>
      <c r="D223" s="7"/>
      <c r="E223" s="7"/>
    </row>
    <row r="224" spans="2:5" ht="15.75" customHeight="1" x14ac:dyDescent="0.2">
      <c r="B224" s="57"/>
      <c r="C224" s="7"/>
      <c r="D224" s="7"/>
      <c r="E224" s="7"/>
    </row>
    <row r="225" spans="2:5" ht="15.75" customHeight="1" x14ac:dyDescent="0.2">
      <c r="B225" s="57"/>
      <c r="C225" s="7"/>
      <c r="D225" s="7"/>
      <c r="E225" s="7"/>
    </row>
    <row r="226" spans="2:5" ht="15.75" customHeight="1" x14ac:dyDescent="0.2">
      <c r="B226" s="57"/>
      <c r="C226" s="7"/>
      <c r="D226" s="7"/>
      <c r="E226" s="7"/>
    </row>
    <row r="227" spans="2:5" ht="15.75" customHeight="1" x14ac:dyDescent="0.2">
      <c r="B227" s="57"/>
      <c r="C227" s="7"/>
      <c r="D227" s="7"/>
      <c r="E227" s="7"/>
    </row>
    <row r="228" spans="2:5" ht="15.75" customHeight="1" x14ac:dyDescent="0.2">
      <c r="B228" s="57"/>
      <c r="C228" s="7"/>
      <c r="D228" s="7"/>
      <c r="E228" s="7"/>
    </row>
    <row r="229" spans="2:5" ht="15.75" customHeight="1" x14ac:dyDescent="0.2">
      <c r="B229" s="57"/>
      <c r="C229" s="7"/>
      <c r="D229" s="7"/>
      <c r="E229" s="7"/>
    </row>
    <row r="230" spans="2:5" ht="15.75" customHeight="1" x14ac:dyDescent="0.2">
      <c r="B230" s="57"/>
      <c r="C230" s="7"/>
      <c r="D230" s="7"/>
      <c r="E230" s="7"/>
    </row>
    <row r="231" spans="2:5" ht="15.75" customHeight="1" x14ac:dyDescent="0.2">
      <c r="B231" s="57"/>
      <c r="C231" s="7"/>
      <c r="D231" s="7"/>
      <c r="E231" s="7"/>
    </row>
    <row r="232" spans="2:5" ht="15.75" customHeight="1" x14ac:dyDescent="0.2">
      <c r="B232" s="57"/>
      <c r="C232" s="7"/>
      <c r="D232" s="7"/>
      <c r="E232" s="7"/>
    </row>
    <row r="233" spans="2:5" ht="15.75" customHeight="1" x14ac:dyDescent="0.2">
      <c r="B233" s="57"/>
      <c r="C233" s="7"/>
      <c r="D233" s="7"/>
      <c r="E233" s="7"/>
    </row>
    <row r="234" spans="2:5" ht="15.75" customHeight="1" x14ac:dyDescent="0.2">
      <c r="B234" s="57"/>
      <c r="C234" s="7"/>
      <c r="D234" s="7"/>
      <c r="E234" s="7"/>
    </row>
    <row r="235" spans="2:5" ht="15.75" customHeight="1" x14ac:dyDescent="0.2">
      <c r="B235" s="57"/>
      <c r="C235" s="7"/>
      <c r="D235" s="7"/>
      <c r="E235" s="7"/>
    </row>
    <row r="236" spans="2:5" ht="15.75" customHeight="1" x14ac:dyDescent="0.2">
      <c r="B236" s="57"/>
      <c r="C236" s="7"/>
      <c r="D236" s="7"/>
      <c r="E236" s="7"/>
    </row>
    <row r="237" spans="2:5" ht="15.75" customHeight="1" x14ac:dyDescent="0.2">
      <c r="B237" s="57"/>
      <c r="C237" s="7"/>
      <c r="D237" s="7"/>
      <c r="E237" s="7"/>
    </row>
    <row r="238" spans="2:5" ht="15.75" customHeight="1" x14ac:dyDescent="0.2">
      <c r="B238" s="57"/>
      <c r="C238" s="7"/>
      <c r="D238" s="7"/>
      <c r="E238" s="7"/>
    </row>
    <row r="239" spans="2:5" ht="15.75" customHeight="1" x14ac:dyDescent="0.2">
      <c r="B239" s="57"/>
      <c r="C239" s="7"/>
      <c r="D239" s="7"/>
      <c r="E239" s="7"/>
    </row>
    <row r="240" spans="2:5" ht="15.75" customHeight="1" x14ac:dyDescent="0.2">
      <c r="B240" s="57"/>
      <c r="C240" s="7"/>
      <c r="D240" s="7"/>
      <c r="E240" s="7"/>
    </row>
    <row r="241" spans="2:5" ht="15.75" customHeight="1" x14ac:dyDescent="0.2">
      <c r="B241" s="57"/>
      <c r="C241" s="7"/>
      <c r="D241" s="7"/>
      <c r="E241" s="7"/>
    </row>
    <row r="242" spans="2:5" ht="15.75" customHeight="1" x14ac:dyDescent="0.2">
      <c r="B242" s="57"/>
      <c r="C242" s="7"/>
      <c r="D242" s="7"/>
      <c r="E242" s="7"/>
    </row>
    <row r="243" spans="2:5" ht="15.75" customHeight="1" x14ac:dyDescent="0.2">
      <c r="B243" s="57"/>
      <c r="C243" s="7"/>
      <c r="D243" s="7"/>
      <c r="E243" s="7"/>
    </row>
    <row r="244" spans="2:5" ht="15.75" customHeight="1" x14ac:dyDescent="0.2">
      <c r="B244" s="57"/>
      <c r="C244" s="7"/>
      <c r="D244" s="7"/>
      <c r="E244" s="7"/>
    </row>
    <row r="245" spans="2:5" ht="15.75" customHeight="1" x14ac:dyDescent="0.2">
      <c r="B245" s="57"/>
      <c r="C245" s="7"/>
      <c r="D245" s="7"/>
      <c r="E245" s="7"/>
    </row>
    <row r="246" spans="2:5" ht="15.75" customHeight="1" x14ac:dyDescent="0.2">
      <c r="B246" s="57"/>
      <c r="C246" s="7"/>
      <c r="D246" s="7"/>
      <c r="E246" s="7"/>
    </row>
    <row r="247" spans="2:5" ht="15.75" customHeight="1" x14ac:dyDescent="0.2">
      <c r="B247" s="57"/>
      <c r="C247" s="7"/>
      <c r="D247" s="7"/>
      <c r="E247" s="7"/>
    </row>
    <row r="248" spans="2:5" ht="15.75" customHeight="1" x14ac:dyDescent="0.2">
      <c r="B248" s="57"/>
      <c r="C248" s="7"/>
      <c r="D248" s="7"/>
      <c r="E248" s="7"/>
    </row>
    <row r="249" spans="2:5" ht="15.75" customHeight="1" x14ac:dyDescent="0.2">
      <c r="B249" s="57"/>
      <c r="C249" s="7"/>
      <c r="D249" s="7"/>
      <c r="E249" s="7"/>
    </row>
    <row r="250" spans="2:5" ht="15.75" customHeight="1" x14ac:dyDescent="0.2">
      <c r="B250" s="57"/>
      <c r="C250" s="7"/>
      <c r="D250" s="7"/>
      <c r="E250" s="7"/>
    </row>
    <row r="251" spans="2:5" ht="15.75" customHeight="1" x14ac:dyDescent="0.2">
      <c r="B251" s="57"/>
      <c r="C251" s="7"/>
      <c r="D251" s="7"/>
      <c r="E251" s="7"/>
    </row>
    <row r="252" spans="2:5" ht="15.75" customHeight="1" x14ac:dyDescent="0.2">
      <c r="B252" s="57"/>
      <c r="C252" s="7"/>
      <c r="D252" s="7"/>
      <c r="E252" s="7"/>
    </row>
    <row r="253" spans="2:5" ht="15.75" customHeight="1" x14ac:dyDescent="0.2">
      <c r="B253" s="57"/>
      <c r="C253" s="7"/>
      <c r="D253" s="7"/>
      <c r="E253" s="7"/>
    </row>
    <row r="254" spans="2:5" ht="15.75" customHeight="1" x14ac:dyDescent="0.2">
      <c r="B254" s="57"/>
      <c r="C254" s="7"/>
      <c r="D254" s="7"/>
      <c r="E254" s="7"/>
    </row>
    <row r="255" spans="2:5" ht="15.75" customHeight="1" x14ac:dyDescent="0.2">
      <c r="B255" s="57"/>
      <c r="C255" s="7"/>
      <c r="D255" s="7"/>
      <c r="E255" s="7"/>
    </row>
    <row r="256" spans="2:5" ht="15.75" customHeight="1" x14ac:dyDescent="0.2">
      <c r="B256" s="57"/>
      <c r="C256" s="7"/>
      <c r="D256" s="7"/>
      <c r="E256" s="7"/>
    </row>
    <row r="257" spans="2:5" ht="15.75" customHeight="1" x14ac:dyDescent="0.2">
      <c r="B257" s="57"/>
      <c r="C257" s="7"/>
      <c r="D257" s="7"/>
      <c r="E257" s="7"/>
    </row>
    <row r="258" spans="2:5" ht="15.75" customHeight="1" x14ac:dyDescent="0.2">
      <c r="B258" s="57"/>
      <c r="C258" s="7"/>
      <c r="D258" s="7"/>
      <c r="E258" s="7"/>
    </row>
    <row r="259" spans="2:5" ht="15.75" customHeight="1" x14ac:dyDescent="0.2">
      <c r="B259" s="57"/>
      <c r="C259" s="7"/>
      <c r="D259" s="7"/>
      <c r="E259" s="7"/>
    </row>
    <row r="260" spans="2:5" ht="15.75" customHeight="1" x14ac:dyDescent="0.2">
      <c r="B260" s="57"/>
      <c r="C260" s="7"/>
      <c r="D260" s="7"/>
      <c r="E260" s="7"/>
    </row>
    <row r="261" spans="2:5" ht="15.75" customHeight="1" x14ac:dyDescent="0.2">
      <c r="B261" s="57"/>
      <c r="C261" s="7"/>
      <c r="D261" s="7"/>
      <c r="E261" s="7"/>
    </row>
    <row r="262" spans="2:5" ht="15.75" customHeight="1" x14ac:dyDescent="0.2">
      <c r="B262" s="57"/>
      <c r="C262" s="7"/>
      <c r="D262" s="7"/>
      <c r="E262" s="7"/>
    </row>
    <row r="263" spans="2:5" ht="15.75" customHeight="1" x14ac:dyDescent="0.2">
      <c r="B263" s="57"/>
      <c r="C263" s="7"/>
      <c r="D263" s="7"/>
      <c r="E263" s="7"/>
    </row>
    <row r="264" spans="2:5" ht="15.75" customHeight="1" x14ac:dyDescent="0.2">
      <c r="B264" s="57"/>
      <c r="C264" s="7"/>
      <c r="D264" s="7"/>
      <c r="E264" s="7"/>
    </row>
    <row r="265" spans="2:5" ht="15.75" customHeight="1" x14ac:dyDescent="0.2">
      <c r="B265" s="57"/>
      <c r="C265" s="7"/>
      <c r="D265" s="7"/>
      <c r="E265" s="7"/>
    </row>
    <row r="266" spans="2:5" ht="15.75" customHeight="1" x14ac:dyDescent="0.2">
      <c r="B266" s="57"/>
      <c r="C266" s="7"/>
      <c r="D266" s="7"/>
      <c r="E266" s="7"/>
    </row>
    <row r="267" spans="2:5" ht="15.75" customHeight="1" x14ac:dyDescent="0.2">
      <c r="B267" s="57"/>
      <c r="C267" s="7"/>
      <c r="D267" s="7"/>
      <c r="E267" s="7"/>
    </row>
    <row r="268" spans="2:5" ht="15.75" customHeight="1" x14ac:dyDescent="0.2">
      <c r="B268" s="57"/>
      <c r="C268" s="7"/>
      <c r="D268" s="7"/>
      <c r="E268" s="7"/>
    </row>
    <row r="269" spans="2:5" ht="15.75" customHeight="1" x14ac:dyDescent="0.2">
      <c r="B269" s="57"/>
      <c r="C269" s="7"/>
      <c r="D269" s="7"/>
      <c r="E269" s="7"/>
    </row>
  </sheetData>
  <mergeCells count="16">
    <mergeCell ref="C2:D2"/>
    <mergeCell ref="G1:H1"/>
    <mergeCell ref="A1:E1"/>
    <mergeCell ref="A2:B2"/>
    <mergeCell ref="F7:I17"/>
    <mergeCell ref="C5:D5"/>
    <mergeCell ref="A4:B4"/>
    <mergeCell ref="C4:D4"/>
    <mergeCell ref="A5:B5"/>
    <mergeCell ref="A15:B15"/>
    <mergeCell ref="A24:B24"/>
    <mergeCell ref="A39:B39"/>
    <mergeCell ref="A48:B48"/>
    <mergeCell ref="A58:B58"/>
    <mergeCell ref="C3:D3"/>
    <mergeCell ref="A3:B3"/>
  </mergeCells>
  <dataValidations count="16">
    <dataValidation type="decimal" allowBlank="1" showErrorMessage="1" sqref="D17" xr:uid="{00000000-0002-0000-0000-000000000000}">
      <formula1>0</formula1>
      <formula2>6</formula2>
    </dataValidation>
    <dataValidation type="decimal" allowBlank="1" showInputMessage="1" showErrorMessage="1" prompt="تەنها 7 ڕۆژ چالاكی وانەبێژی هەژمار دەكرێت" sqref="D20" xr:uid="{00000000-0002-0000-0000-000001000000}">
      <formula1>0</formula1>
      <formula2>7</formula2>
    </dataValidation>
    <dataValidation type="decimal" allowBlank="1" showInputMessage="1" showErrorMessage="1" prompt="ژمارەكەت هەڵە نووسیوە نابێ لە 10 زیاتر بێت" sqref="D32:D33 D42" xr:uid="{00000000-0002-0000-0000-000002000000}">
      <formula1>0</formula1>
      <formula2>10</formula2>
    </dataValidation>
    <dataValidation type="decimal" allowBlank="1" showInputMessage="1" showErrorMessage="1" prompt="ژمارەكەت هەڵە نووسیوە نابێ لە 5 زیاتر بێت" sqref="D35" xr:uid="{00000000-0002-0000-0000-000003000000}">
      <formula1>0</formula1>
      <formula2>5</formula2>
    </dataValidation>
    <dataValidation type="decimal" allowBlank="1" showInputMessage="1" showErrorMessage="1" prompt="ژمارەكەت هەڵە نووسیوە نابێ لە 7 زیاتر بێت" sqref="D37 D49:D50 D56" xr:uid="{00000000-0002-0000-0000-000004000000}">
      <formula1>0</formula1>
      <formula2>7</formula2>
    </dataValidation>
    <dataValidation type="decimal" allowBlank="1" showInputMessage="1" showErrorMessage="1" prompt="تەنها 7 ڕۆژ هەژماردەكرێت لە هەموو چالاكییە جۆراوجۆرەكاندا" sqref="D19" xr:uid="{00000000-0002-0000-0000-000005000000}">
      <formula1>0</formula1>
      <formula2>7</formula2>
    </dataValidation>
    <dataValidation type="decimal" allowBlank="1" showInputMessage="1" showErrorMessage="1" prompt="تەنها 5 سیمینار هەژماردەكرێت لە سالێكی ئەكادیمیدا" sqref="D16" xr:uid="{00000000-0002-0000-0000-000007000000}">
      <formula1>0</formula1>
      <formula2>5</formula2>
    </dataValidation>
    <dataValidation type="decimal" allowBlank="1" showInputMessage="1" showErrorMessage="1" prompt="لە ساڵێكدا تەنها (5) سیمیناری پێشكەشكراو هەژمار دەكرێت" sqref="D8" xr:uid="{00000000-0002-0000-0000-000008000000}">
      <formula1>0</formula1>
      <formula2>5</formula2>
    </dataValidation>
    <dataValidation type="decimal" allowBlank="1" showInputMessage="1" showErrorMessage="1" prompt="تەنها 7 ڕۆژ هەژمار دەكرێت لەهەموو چالاكییەكانی بەشدارببوون" sqref="D18" xr:uid="{00000000-0002-0000-0000-000009000000}">
      <formula1>0</formula1>
      <formula2>7</formula2>
    </dataValidation>
    <dataValidation type="decimal" allowBlank="1" showInputMessage="1" showErrorMessage="1" prompt="تەنها 30 خاڵی ئامادەبوون هەژمار دەكرێت" sqref="D7" xr:uid="{00000000-0002-0000-0000-00000A000000}">
      <formula1>0</formula1>
      <formula2>30</formula2>
    </dataValidation>
    <dataValidation type="decimal" allowBlank="1" showInputMessage="1" showErrorMessage="1" prompt="ژمارەكەت هەڵە نووسیوە نابێ لە 3 زیاتر بێت" sqref="D25:D31 D52:D55" xr:uid="{00000000-0002-0000-0000-00000B000000}">
      <formula1>0</formula1>
      <formula2>3</formula2>
    </dataValidation>
    <dataValidation type="decimal" allowBlank="1" showInputMessage="1" showErrorMessage="1" prompt="تەنها 20 لیژنە هەژماردەكرێت لە ساڵێكدا" sqref="D45" xr:uid="{00000000-0002-0000-0000-00000C000000}">
      <formula1>0</formula1>
      <formula2>20</formula2>
    </dataValidation>
    <dataValidation type="decimal" allowBlank="1" showInputMessage="1" showErrorMessage="1" prompt="ژمارەكەت هەڵە نووسیوە نابێ لە 1 زیاتر بێت" sqref="D51 D59:D62 D64" xr:uid="{00000000-0002-0000-0000-00000D000000}">
      <formula1>0</formula1>
      <formula2>1</formula2>
    </dataValidation>
    <dataValidation type="decimal" allowBlank="1" showInputMessage="1" showErrorMessage="1" prompt="ژمارەكەت هەڵە نووسیوە نابێ لە 6 زیاتر بێت" sqref="D63" xr:uid="{00000000-0002-0000-0000-00000E000000}">
      <formula1>0</formula1>
      <formula2>6</formula2>
    </dataValidation>
    <dataValidation type="list" allowBlank="1" showInputMessage="1" showErrorMessage="1" prompt="تكایە لە لیستەكە نازناوی زانستی دیاری بكە" sqref="C5" xr:uid="{00000000-0002-0000-0000-00000F000000}">
      <formula1>"مامۆستای یاریدەدەر,مامۆستا,پرۆفیسۆری یاریدەدەر,پرۆفیسۆر"</formula1>
    </dataValidation>
    <dataValidation type="decimal" allowBlank="1" showInputMessage="1" showErrorMessage="1" prompt="ژمارەكە بەدروستی بنووسە" sqref="D12:D13" xr:uid="{00000000-0002-0000-0000-000010000000}">
      <formula1>0</formula1>
      <formula2>4</formula2>
    </dataValidation>
  </dataValidations>
  <pageMargins left="0.7" right="0.7" top="0.75" bottom="0.75" header="0" footer="0"/>
  <pageSetup paperSize="9" scale="48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6000000}">
          <x14:formula1>
            <xm:f>Sheet1!$A$1:$A$18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100"/>
  <sheetViews>
    <sheetView rightToLeft="1" tabSelected="1" workbookViewId="0">
      <pane xSplit="2" ySplit="4" topLeftCell="C6" activePane="bottomRight" state="frozen"/>
      <selection pane="bottomLeft" activeCell="A5" sqref="A5"/>
      <selection pane="topRight" activeCell="C1" sqref="C1"/>
      <selection pane="bottomRight" activeCell="C18" sqref="C18"/>
    </sheetView>
  </sheetViews>
  <sheetFormatPr defaultColWidth="12.57421875" defaultRowHeight="15" customHeight="1" x14ac:dyDescent="0.2"/>
  <cols>
    <col min="1" max="1" width="88.48828125" customWidth="1"/>
    <col min="2" max="2" width="7.54296875" hidden="1" customWidth="1"/>
    <col min="3" max="3" width="13.31640625" customWidth="1"/>
    <col min="4" max="4" width="17.3125" customWidth="1"/>
    <col min="5" max="5" width="20.12109375" customWidth="1"/>
    <col min="6" max="12" width="10.35546875" customWidth="1"/>
  </cols>
  <sheetData>
    <row r="1" spans="1:12" ht="42.75" customHeight="1" x14ac:dyDescent="0.4">
      <c r="A1" s="111" t="s">
        <v>88</v>
      </c>
      <c r="B1" s="112"/>
      <c r="C1" s="112"/>
      <c r="D1" s="58"/>
      <c r="E1" s="59"/>
      <c r="F1" s="59"/>
      <c r="G1" s="59"/>
      <c r="H1" s="59"/>
      <c r="I1" s="59"/>
      <c r="J1" s="59"/>
      <c r="K1" s="59"/>
      <c r="L1" s="59"/>
    </row>
    <row r="2" spans="1:12" ht="26.25" customHeight="1" x14ac:dyDescent="0.25">
      <c r="A2" s="60" t="str">
        <f>"ناوی مامۆستا: "&amp;CAD!C2</f>
        <v>ناوی مامۆستا: د.تارا فرهاد شاكر القاضي</v>
      </c>
      <c r="B2" s="61" t="s">
        <v>8</v>
      </c>
      <c r="C2" s="62"/>
      <c r="D2" s="63"/>
      <c r="E2" s="59"/>
      <c r="F2" s="59"/>
      <c r="G2" s="59"/>
      <c r="H2" s="59"/>
      <c r="I2" s="59"/>
      <c r="J2" s="59"/>
      <c r="K2" s="59"/>
      <c r="L2" s="59"/>
    </row>
    <row r="3" spans="1:12" ht="13.5" customHeight="1" x14ac:dyDescent="0.4">
      <c r="A3" s="60" t="str">
        <f>"نازناوی زانستی: "&amp;CAD!C5</f>
        <v>نازناوی زانستی: مامۆستا</v>
      </c>
      <c r="B3" s="64"/>
      <c r="C3" s="65"/>
      <c r="D3" s="66"/>
      <c r="E3" s="58"/>
      <c r="F3" s="59"/>
      <c r="G3" s="59"/>
      <c r="H3" s="59"/>
      <c r="I3" s="59"/>
      <c r="J3" s="59"/>
      <c r="K3" s="59"/>
      <c r="L3" s="59"/>
    </row>
    <row r="4" spans="1:12" ht="36.75" customHeight="1" x14ac:dyDescent="0.2">
      <c r="A4" s="67" t="s">
        <v>89</v>
      </c>
      <c r="B4" s="67" t="s">
        <v>90</v>
      </c>
      <c r="C4" s="68" t="s">
        <v>91</v>
      </c>
      <c r="D4" s="69" t="s">
        <v>16</v>
      </c>
      <c r="E4" s="70" t="s">
        <v>92</v>
      </c>
      <c r="F4" s="59"/>
      <c r="G4" s="59"/>
      <c r="H4" s="59"/>
      <c r="I4" s="59"/>
      <c r="J4" s="59"/>
      <c r="K4" s="59"/>
      <c r="L4" s="59"/>
    </row>
    <row r="5" spans="1:12" ht="13.5" customHeight="1" x14ac:dyDescent="0.2">
      <c r="A5" s="71" t="s">
        <v>93</v>
      </c>
      <c r="B5" s="72"/>
      <c r="C5" s="73"/>
      <c r="D5" s="73"/>
      <c r="E5" s="74">
        <f>D43</f>
        <v>3.5</v>
      </c>
      <c r="F5" s="59"/>
      <c r="G5" s="59"/>
      <c r="H5" s="59"/>
      <c r="I5" s="59"/>
      <c r="J5" s="59"/>
      <c r="K5" s="59"/>
      <c r="L5" s="59"/>
    </row>
    <row r="6" spans="1:12" ht="28.5" customHeight="1" x14ac:dyDescent="0.2">
      <c r="A6" s="75" t="s">
        <v>94</v>
      </c>
      <c r="B6" s="76">
        <v>8</v>
      </c>
      <c r="C6" s="77">
        <v>0</v>
      </c>
      <c r="D6" s="78">
        <f t="shared" ref="D6:D10" si="0">C6*B6</f>
        <v>0</v>
      </c>
      <c r="E6" s="59"/>
      <c r="F6" s="59"/>
      <c r="G6" s="59"/>
      <c r="H6" s="59"/>
      <c r="I6" s="59"/>
      <c r="J6" s="59"/>
      <c r="K6" s="59"/>
      <c r="L6" s="59"/>
    </row>
    <row r="7" spans="1:12" ht="13.5" customHeight="1" x14ac:dyDescent="0.2">
      <c r="A7" s="75" t="s">
        <v>95</v>
      </c>
      <c r="B7" s="76">
        <v>6</v>
      </c>
      <c r="C7" s="79">
        <v>1</v>
      </c>
      <c r="D7" s="78">
        <f t="shared" si="0"/>
        <v>6</v>
      </c>
      <c r="E7" s="59"/>
      <c r="F7" s="59"/>
      <c r="G7" s="59"/>
      <c r="H7" s="59"/>
      <c r="I7" s="59"/>
      <c r="J7" s="59"/>
      <c r="K7" s="59"/>
      <c r="L7" s="59"/>
    </row>
    <row r="8" spans="1:12" ht="13.5" customHeight="1" x14ac:dyDescent="0.2">
      <c r="A8" s="75" t="s">
        <v>96</v>
      </c>
      <c r="B8" s="76">
        <v>4</v>
      </c>
      <c r="C8" s="79">
        <v>1</v>
      </c>
      <c r="D8" s="78">
        <f t="shared" si="0"/>
        <v>4</v>
      </c>
      <c r="E8" s="80" t="s">
        <v>97</v>
      </c>
      <c r="F8" s="59"/>
      <c r="G8" s="59"/>
      <c r="H8" s="59"/>
      <c r="I8" s="59"/>
      <c r="J8" s="59"/>
      <c r="K8" s="59"/>
      <c r="L8" s="59"/>
    </row>
    <row r="9" spans="1:12" ht="13.5" customHeight="1" x14ac:dyDescent="0.2">
      <c r="A9" s="75" t="s">
        <v>98</v>
      </c>
      <c r="B9" s="76">
        <v>3</v>
      </c>
      <c r="C9" s="77">
        <v>1</v>
      </c>
      <c r="D9" s="78">
        <f t="shared" si="0"/>
        <v>3</v>
      </c>
      <c r="E9" s="59"/>
      <c r="F9" s="59"/>
      <c r="G9" s="59"/>
      <c r="H9" s="59"/>
      <c r="I9" s="59"/>
      <c r="J9" s="59"/>
      <c r="K9" s="59"/>
      <c r="L9" s="59"/>
    </row>
    <row r="10" spans="1:12" ht="13.5" customHeight="1" x14ac:dyDescent="0.2">
      <c r="A10" s="75" t="s">
        <v>99</v>
      </c>
      <c r="B10" s="76">
        <v>4</v>
      </c>
      <c r="C10" s="79">
        <v>1</v>
      </c>
      <c r="D10" s="78">
        <f t="shared" si="0"/>
        <v>4</v>
      </c>
      <c r="E10" s="59"/>
      <c r="F10" s="59"/>
      <c r="G10" s="59"/>
      <c r="H10" s="59"/>
      <c r="I10" s="59"/>
      <c r="J10" s="59"/>
      <c r="K10" s="59"/>
      <c r="L10" s="59"/>
    </row>
    <row r="11" spans="1:12" ht="13.5" customHeight="1" x14ac:dyDescent="0.2">
      <c r="A11" s="75" t="s">
        <v>100</v>
      </c>
      <c r="B11" s="76">
        <v>5</v>
      </c>
      <c r="C11" s="77">
        <v>0</v>
      </c>
      <c r="D11" s="78">
        <f>IF(C11=0, 5,  0)</f>
        <v>5</v>
      </c>
      <c r="E11" s="81" t="s">
        <v>101</v>
      </c>
      <c r="F11" s="59"/>
      <c r="G11" s="59"/>
      <c r="H11" s="59"/>
      <c r="I11" s="59"/>
      <c r="J11" s="59"/>
      <c r="K11" s="59"/>
      <c r="L11" s="59"/>
    </row>
    <row r="12" spans="1:12" ht="13.5" customHeight="1" x14ac:dyDescent="0.2">
      <c r="A12" s="75" t="s">
        <v>102</v>
      </c>
      <c r="B12" s="76">
        <v>4</v>
      </c>
      <c r="C12" s="79">
        <v>0</v>
      </c>
      <c r="D12" s="78">
        <f t="shared" ref="D12:D13" si="1">C12</f>
        <v>0</v>
      </c>
      <c r="E12" s="81" t="s">
        <v>101</v>
      </c>
      <c r="F12" s="80" t="s">
        <v>103</v>
      </c>
      <c r="G12" s="59"/>
      <c r="H12" s="59"/>
      <c r="I12" s="59"/>
      <c r="J12" s="59"/>
      <c r="K12" s="59"/>
      <c r="L12" s="59"/>
    </row>
    <row r="13" spans="1:12" ht="13.5" customHeight="1" x14ac:dyDescent="0.2">
      <c r="A13" s="75" t="s">
        <v>104</v>
      </c>
      <c r="B13" s="76">
        <v>6</v>
      </c>
      <c r="C13" s="79">
        <v>0</v>
      </c>
      <c r="D13" s="78">
        <f t="shared" si="1"/>
        <v>0</v>
      </c>
      <c r="E13" s="81" t="s">
        <v>101</v>
      </c>
      <c r="F13" s="80" t="s">
        <v>105</v>
      </c>
      <c r="G13" s="59"/>
      <c r="H13" s="59"/>
      <c r="I13" s="59"/>
      <c r="J13" s="59"/>
      <c r="K13" s="59"/>
      <c r="L13" s="59"/>
    </row>
    <row r="14" spans="1:12" ht="13.5" hidden="1" customHeight="1" x14ac:dyDescent="0.2">
      <c r="A14" s="67" t="s">
        <v>106</v>
      </c>
      <c r="B14" s="76"/>
      <c r="C14" s="78"/>
      <c r="D14" s="78">
        <f>SUM(D6:D13)</f>
        <v>22</v>
      </c>
      <c r="E14" s="59"/>
      <c r="F14" s="59"/>
      <c r="G14" s="59"/>
      <c r="H14" s="59"/>
      <c r="I14" s="59"/>
      <c r="J14" s="59"/>
      <c r="K14" s="59"/>
      <c r="L14" s="59"/>
    </row>
    <row r="15" spans="1:12" ht="13.5" customHeight="1" x14ac:dyDescent="0.2">
      <c r="A15" s="82" t="s">
        <v>107</v>
      </c>
      <c r="B15" s="83"/>
      <c r="C15" s="84"/>
      <c r="D15" s="84"/>
      <c r="E15" s="59"/>
      <c r="F15" s="59"/>
      <c r="G15" s="59"/>
      <c r="H15" s="59"/>
      <c r="I15" s="59"/>
      <c r="J15" s="59"/>
      <c r="K15" s="59"/>
      <c r="L15" s="59"/>
    </row>
    <row r="16" spans="1:12" ht="25.5" customHeight="1" x14ac:dyDescent="0.2">
      <c r="A16" s="75" t="s">
        <v>108</v>
      </c>
      <c r="B16" s="76"/>
      <c r="C16" s="77">
        <v>0</v>
      </c>
      <c r="D16" s="78">
        <f>IF(C16&gt;0,C16+4,0)</f>
        <v>0</v>
      </c>
      <c r="E16" s="81" t="s">
        <v>101</v>
      </c>
      <c r="F16" s="80" t="s">
        <v>109</v>
      </c>
      <c r="G16" s="59"/>
      <c r="H16" s="59"/>
      <c r="I16" s="59"/>
      <c r="J16" s="59"/>
      <c r="K16" s="59"/>
      <c r="L16" s="59"/>
    </row>
    <row r="17" spans="1:12" ht="25.5" customHeight="1" x14ac:dyDescent="0.2">
      <c r="A17" s="75" t="s">
        <v>110</v>
      </c>
      <c r="B17" s="76"/>
      <c r="C17" s="79">
        <v>0</v>
      </c>
      <c r="D17" s="78">
        <f>C17*3</f>
        <v>0</v>
      </c>
      <c r="E17" s="81" t="s">
        <v>101</v>
      </c>
      <c r="F17" s="80" t="s">
        <v>111</v>
      </c>
      <c r="G17" s="59"/>
      <c r="H17" s="59"/>
      <c r="I17" s="59"/>
      <c r="J17" s="59"/>
      <c r="K17" s="59"/>
      <c r="L17" s="59"/>
    </row>
    <row r="18" spans="1:12" ht="13.5" customHeight="1" x14ac:dyDescent="0.2">
      <c r="A18" s="75" t="s">
        <v>112</v>
      </c>
      <c r="B18" s="76"/>
      <c r="C18" s="79">
        <v>3</v>
      </c>
      <c r="D18" s="78">
        <f>IF(C18=4, 5, C18)</f>
        <v>3</v>
      </c>
      <c r="E18" s="80" t="s">
        <v>113</v>
      </c>
      <c r="F18" s="59"/>
      <c r="G18" s="59"/>
      <c r="H18" s="59"/>
      <c r="I18" s="59"/>
      <c r="J18" s="59"/>
      <c r="K18" s="59"/>
      <c r="L18" s="59"/>
    </row>
    <row r="19" spans="1:12" ht="22.5" customHeight="1" x14ac:dyDescent="0.2">
      <c r="A19" s="75" t="s">
        <v>114</v>
      </c>
      <c r="B19" s="76"/>
      <c r="C19" s="77">
        <v>0</v>
      </c>
      <c r="D19" s="78">
        <f>C19*3</f>
        <v>0</v>
      </c>
      <c r="E19" s="80" t="s">
        <v>115</v>
      </c>
      <c r="F19" s="59"/>
      <c r="G19" s="59"/>
      <c r="H19" s="59"/>
      <c r="I19" s="59"/>
      <c r="J19" s="59"/>
      <c r="K19" s="59"/>
      <c r="L19" s="59"/>
    </row>
    <row r="20" spans="1:12" ht="22.5" customHeight="1" x14ac:dyDescent="0.2">
      <c r="A20" s="75" t="s">
        <v>116</v>
      </c>
      <c r="B20" s="76"/>
      <c r="C20" s="77">
        <v>0</v>
      </c>
      <c r="D20" s="78">
        <f>C20*4</f>
        <v>0</v>
      </c>
      <c r="E20" s="85"/>
      <c r="F20" s="59"/>
      <c r="G20" s="59"/>
      <c r="H20" s="59"/>
      <c r="I20" s="59"/>
      <c r="J20" s="59"/>
      <c r="K20" s="59"/>
      <c r="L20" s="59"/>
    </row>
    <row r="21" spans="1:12" ht="13.5" customHeight="1" x14ac:dyDescent="0.2">
      <c r="A21" s="75" t="s">
        <v>117</v>
      </c>
      <c r="B21" s="76">
        <v>5</v>
      </c>
      <c r="C21" s="79">
        <v>1</v>
      </c>
      <c r="D21" s="78">
        <f>C21*3</f>
        <v>3</v>
      </c>
      <c r="E21" s="80" t="s">
        <v>118</v>
      </c>
      <c r="F21" s="59"/>
      <c r="G21" s="59"/>
      <c r="H21" s="59"/>
      <c r="I21" s="59"/>
      <c r="J21" s="59"/>
      <c r="K21" s="59"/>
      <c r="L21" s="59"/>
    </row>
    <row r="22" spans="1:12" ht="13.5" customHeight="1" x14ac:dyDescent="0.2">
      <c r="A22" s="75" t="s">
        <v>119</v>
      </c>
      <c r="B22" s="76">
        <v>5</v>
      </c>
      <c r="C22" s="79">
        <v>0</v>
      </c>
      <c r="D22" s="78">
        <f>IF(C22=0, 0, C22*0.5)</f>
        <v>0</v>
      </c>
      <c r="E22" s="81" t="s">
        <v>101</v>
      </c>
      <c r="F22" s="80" t="s">
        <v>120</v>
      </c>
      <c r="G22" s="59"/>
      <c r="H22" s="59"/>
      <c r="I22" s="59"/>
      <c r="J22" s="59"/>
      <c r="K22" s="59"/>
      <c r="L22" s="59"/>
    </row>
    <row r="23" spans="1:12" ht="13.5" customHeight="1" x14ac:dyDescent="0.2">
      <c r="A23" s="75" t="s">
        <v>121</v>
      </c>
      <c r="B23" s="76">
        <v>6</v>
      </c>
      <c r="C23" s="79">
        <v>0</v>
      </c>
      <c r="D23" s="78">
        <f t="shared" ref="D23:D25" si="2">C23</f>
        <v>0</v>
      </c>
      <c r="E23" s="81" t="s">
        <v>101</v>
      </c>
      <c r="F23" s="80" t="s">
        <v>122</v>
      </c>
      <c r="G23" s="59"/>
      <c r="H23" s="59"/>
      <c r="I23" s="59"/>
      <c r="J23" s="59"/>
      <c r="K23" s="59"/>
      <c r="L23" s="59"/>
    </row>
    <row r="24" spans="1:12" ht="13.5" customHeight="1" x14ac:dyDescent="0.2">
      <c r="A24" s="75" t="s">
        <v>123</v>
      </c>
      <c r="B24" s="76">
        <v>6</v>
      </c>
      <c r="C24" s="79">
        <v>0</v>
      </c>
      <c r="D24" s="78">
        <f t="shared" si="2"/>
        <v>0</v>
      </c>
      <c r="E24" s="81" t="s">
        <v>101</v>
      </c>
      <c r="F24" s="80" t="s">
        <v>124</v>
      </c>
      <c r="G24" s="59"/>
      <c r="H24" s="59"/>
      <c r="I24" s="59"/>
      <c r="J24" s="59"/>
      <c r="K24" s="59"/>
      <c r="L24" s="59"/>
    </row>
    <row r="25" spans="1:12" ht="13.5" customHeight="1" x14ac:dyDescent="0.2">
      <c r="A25" s="75" t="s">
        <v>125</v>
      </c>
      <c r="B25" s="76">
        <v>6</v>
      </c>
      <c r="C25" s="79">
        <v>0</v>
      </c>
      <c r="D25" s="78">
        <f t="shared" si="2"/>
        <v>0</v>
      </c>
      <c r="E25" s="81" t="s">
        <v>101</v>
      </c>
      <c r="F25" s="80" t="s">
        <v>126</v>
      </c>
      <c r="G25" s="59"/>
      <c r="H25" s="59"/>
      <c r="I25" s="59"/>
      <c r="J25" s="59"/>
      <c r="K25" s="59"/>
      <c r="L25" s="59"/>
    </row>
    <row r="26" spans="1:12" ht="13.5" hidden="1" customHeight="1" x14ac:dyDescent="0.2">
      <c r="A26" s="67" t="s">
        <v>106</v>
      </c>
      <c r="B26" s="76"/>
      <c r="C26" s="78"/>
      <c r="D26" s="84">
        <f>SUM(D16:D25)</f>
        <v>6</v>
      </c>
      <c r="E26" s="59"/>
      <c r="F26" s="59"/>
      <c r="G26" s="59"/>
      <c r="H26" s="59"/>
      <c r="I26" s="59"/>
      <c r="J26" s="59"/>
      <c r="K26" s="59"/>
      <c r="L26" s="59"/>
    </row>
    <row r="27" spans="1:12" ht="13.5" customHeight="1" x14ac:dyDescent="0.2">
      <c r="A27" s="82" t="s">
        <v>127</v>
      </c>
      <c r="B27" s="86"/>
      <c r="C27" s="84"/>
      <c r="D27" s="84"/>
      <c r="E27" s="85"/>
      <c r="F27" s="59"/>
      <c r="G27" s="59"/>
      <c r="H27" s="59"/>
      <c r="I27" s="59"/>
      <c r="J27" s="59"/>
      <c r="K27" s="59"/>
      <c r="L27" s="59"/>
    </row>
    <row r="28" spans="1:12" ht="13.5" customHeight="1" x14ac:dyDescent="0.2">
      <c r="A28" s="87" t="s">
        <v>128</v>
      </c>
      <c r="B28" s="76">
        <v>5</v>
      </c>
      <c r="C28" s="79">
        <v>1</v>
      </c>
      <c r="D28" s="78">
        <f>C28*10</f>
        <v>10</v>
      </c>
      <c r="E28" s="80" t="s">
        <v>129</v>
      </c>
      <c r="F28" s="59"/>
      <c r="G28" s="59"/>
      <c r="H28" s="59"/>
      <c r="I28" s="59"/>
      <c r="J28" s="59"/>
      <c r="K28" s="59"/>
      <c r="L28" s="85"/>
    </row>
    <row r="29" spans="1:12" ht="34.5" customHeight="1" x14ac:dyDescent="0.2">
      <c r="A29" s="87" t="s">
        <v>130</v>
      </c>
      <c r="B29" s="76">
        <v>3</v>
      </c>
      <c r="C29" s="79">
        <v>1</v>
      </c>
      <c r="D29" s="78">
        <f>C29*3</f>
        <v>3</v>
      </c>
      <c r="E29" s="80" t="s">
        <v>131</v>
      </c>
      <c r="F29" s="59"/>
      <c r="G29" s="59"/>
      <c r="H29" s="59"/>
      <c r="I29" s="59"/>
      <c r="J29" s="59"/>
      <c r="K29" s="59"/>
      <c r="L29" s="59"/>
    </row>
    <row r="30" spans="1:12" ht="13.5" customHeight="1" x14ac:dyDescent="0.2">
      <c r="A30" s="75" t="s">
        <v>132</v>
      </c>
      <c r="B30" s="76">
        <v>4</v>
      </c>
      <c r="C30" s="79">
        <v>2</v>
      </c>
      <c r="D30" s="78">
        <f>C30</f>
        <v>2</v>
      </c>
      <c r="E30" s="80" t="s">
        <v>133</v>
      </c>
      <c r="F30" s="59"/>
      <c r="G30" s="59"/>
      <c r="H30" s="59"/>
      <c r="I30" s="59"/>
      <c r="J30" s="59"/>
      <c r="K30" s="59"/>
      <c r="L30" s="59"/>
    </row>
    <row r="31" spans="1:12" ht="13.5" customHeight="1" x14ac:dyDescent="0.2">
      <c r="A31" s="75" t="s">
        <v>134</v>
      </c>
      <c r="B31" s="76">
        <v>2</v>
      </c>
      <c r="C31" s="79">
        <v>3</v>
      </c>
      <c r="D31" s="78">
        <f>C31*2</f>
        <v>6</v>
      </c>
      <c r="E31" s="80" t="s">
        <v>135</v>
      </c>
      <c r="F31" s="59"/>
      <c r="G31" s="59"/>
      <c r="H31" s="59"/>
      <c r="I31" s="59"/>
      <c r="J31" s="59"/>
      <c r="K31" s="59"/>
      <c r="L31" s="59"/>
    </row>
    <row r="32" spans="1:12" ht="13.5" customHeight="1" x14ac:dyDescent="0.2">
      <c r="A32" s="75" t="s">
        <v>136</v>
      </c>
      <c r="B32" s="76">
        <v>3</v>
      </c>
      <c r="C32" s="79">
        <v>3</v>
      </c>
      <c r="D32" s="78">
        <f>C32*3</f>
        <v>9</v>
      </c>
      <c r="E32" s="80" t="s">
        <v>137</v>
      </c>
      <c r="F32" s="59"/>
      <c r="G32" s="59"/>
      <c r="H32" s="59"/>
      <c r="I32" s="59"/>
      <c r="J32" s="59"/>
      <c r="K32" s="59"/>
      <c r="L32" s="59"/>
    </row>
    <row r="33" spans="1:12" ht="13.5" customHeight="1" x14ac:dyDescent="0.2">
      <c r="A33" s="75" t="s">
        <v>138</v>
      </c>
      <c r="B33" s="76"/>
      <c r="C33" s="77">
        <v>0</v>
      </c>
      <c r="D33" s="78">
        <f>IF(C33=1,4,IF(C33=2,5,0))</f>
        <v>0</v>
      </c>
      <c r="E33" s="80" t="s">
        <v>139</v>
      </c>
      <c r="F33" s="59"/>
      <c r="G33" s="59"/>
      <c r="H33" s="59"/>
      <c r="I33" s="59"/>
      <c r="J33" s="59"/>
      <c r="K33" s="59"/>
      <c r="L33" s="59"/>
    </row>
    <row r="34" spans="1:12" ht="13.5" customHeight="1" x14ac:dyDescent="0.2">
      <c r="A34" s="75" t="s">
        <v>140</v>
      </c>
      <c r="B34" s="76">
        <v>2</v>
      </c>
      <c r="C34" s="77">
        <v>0</v>
      </c>
      <c r="D34" s="78">
        <f>C34*3</f>
        <v>0</v>
      </c>
      <c r="E34" s="80" t="s">
        <v>141</v>
      </c>
      <c r="F34" s="59"/>
      <c r="G34" s="59"/>
      <c r="H34" s="59"/>
      <c r="I34" s="59"/>
      <c r="J34" s="59"/>
      <c r="K34" s="59"/>
      <c r="L34" s="59"/>
    </row>
    <row r="35" spans="1:12" ht="13.5" customHeight="1" x14ac:dyDescent="0.2">
      <c r="A35" s="75" t="s">
        <v>142</v>
      </c>
      <c r="B35" s="76">
        <v>3</v>
      </c>
      <c r="C35" s="79">
        <v>3</v>
      </c>
      <c r="D35" s="78">
        <f>C35*2</f>
        <v>6</v>
      </c>
      <c r="E35" s="80" t="s">
        <v>143</v>
      </c>
      <c r="F35" s="59"/>
      <c r="G35" s="59"/>
      <c r="H35" s="59"/>
      <c r="I35" s="59"/>
      <c r="J35" s="59"/>
      <c r="K35" s="59"/>
      <c r="L35" s="59"/>
    </row>
    <row r="36" spans="1:12" ht="24.75" customHeight="1" x14ac:dyDescent="0.2">
      <c r="A36" s="88" t="s">
        <v>144</v>
      </c>
      <c r="B36" s="76"/>
      <c r="C36" s="77">
        <v>0</v>
      </c>
      <c r="D36" s="78">
        <f>IF(C36=0,0,IF(C36&gt;=1,10,0))</f>
        <v>0</v>
      </c>
      <c r="E36" s="85"/>
      <c r="F36" s="59"/>
      <c r="G36" s="59"/>
      <c r="H36" s="59"/>
      <c r="I36" s="59"/>
      <c r="J36" s="59"/>
      <c r="K36" s="59"/>
      <c r="L36" s="59"/>
    </row>
    <row r="37" spans="1:12" ht="13.5" customHeight="1" x14ac:dyDescent="0.2">
      <c r="A37" s="75" t="s">
        <v>145</v>
      </c>
      <c r="B37" s="76">
        <v>6</v>
      </c>
      <c r="C37" s="79">
        <v>2</v>
      </c>
      <c r="D37" s="78">
        <f>IF(C37=0,0,IF(C37=1,3,IF(C37=2,6)))</f>
        <v>6</v>
      </c>
      <c r="E37" s="80" t="s">
        <v>146</v>
      </c>
      <c r="F37" s="59"/>
      <c r="G37" s="59"/>
      <c r="H37" s="59"/>
      <c r="I37" s="59"/>
      <c r="J37" s="59"/>
      <c r="K37" s="59"/>
      <c r="L37" s="59"/>
    </row>
    <row r="38" spans="1:12" ht="13.5" customHeight="1" x14ac:dyDescent="0.2">
      <c r="A38" s="75" t="s">
        <v>147</v>
      </c>
      <c r="B38" s="76">
        <v>10</v>
      </c>
      <c r="C38" s="77">
        <v>0</v>
      </c>
      <c r="D38" s="78">
        <f>C38*5</f>
        <v>0</v>
      </c>
      <c r="E38" s="80" t="s">
        <v>148</v>
      </c>
      <c r="F38" s="59"/>
      <c r="G38" s="59"/>
      <c r="H38" s="59"/>
      <c r="I38" s="59"/>
      <c r="J38" s="59"/>
      <c r="K38" s="59"/>
      <c r="L38" s="59"/>
    </row>
    <row r="39" spans="1:12" ht="13.5" customHeight="1" x14ac:dyDescent="0.2">
      <c r="A39" s="75" t="s">
        <v>149</v>
      </c>
      <c r="B39" s="76">
        <v>10</v>
      </c>
      <c r="C39" s="77">
        <v>0</v>
      </c>
      <c r="D39" s="78">
        <f t="shared" ref="D39:D40" si="3">C39*10</f>
        <v>0</v>
      </c>
      <c r="E39" s="80" t="s">
        <v>150</v>
      </c>
      <c r="F39" s="59"/>
      <c r="G39" s="59"/>
      <c r="H39" s="59"/>
      <c r="I39" s="59"/>
      <c r="J39" s="59"/>
      <c r="K39" s="59"/>
      <c r="L39" s="59"/>
    </row>
    <row r="40" spans="1:12" ht="13.5" customHeight="1" x14ac:dyDescent="0.2">
      <c r="A40" s="75" t="s">
        <v>151</v>
      </c>
      <c r="B40" s="76">
        <v>10</v>
      </c>
      <c r="C40" s="77">
        <v>0</v>
      </c>
      <c r="D40" s="78">
        <f t="shared" si="3"/>
        <v>0</v>
      </c>
      <c r="E40" s="80" t="s">
        <v>150</v>
      </c>
      <c r="F40" s="59"/>
      <c r="G40" s="59"/>
      <c r="H40" s="59"/>
      <c r="I40" s="59"/>
      <c r="J40" s="59"/>
      <c r="K40" s="59"/>
      <c r="L40" s="59"/>
    </row>
    <row r="41" spans="1:12" ht="13.5" hidden="1" customHeight="1" x14ac:dyDescent="0.2">
      <c r="A41" s="67" t="s">
        <v>106</v>
      </c>
      <c r="B41" s="89"/>
      <c r="C41" s="78"/>
      <c r="D41" s="84">
        <f>SUM(D28:D40)</f>
        <v>42</v>
      </c>
      <c r="E41" s="85"/>
      <c r="F41" s="59"/>
      <c r="G41" s="59"/>
      <c r="H41" s="59"/>
      <c r="I41" s="59"/>
      <c r="J41" s="59"/>
      <c r="K41" s="59"/>
      <c r="L41" s="59"/>
    </row>
    <row r="42" spans="1:12" ht="13.5" hidden="1" customHeight="1" x14ac:dyDescent="0.2">
      <c r="A42" s="108" t="s">
        <v>152</v>
      </c>
      <c r="B42" s="109"/>
      <c r="C42" s="98"/>
      <c r="D42" s="90">
        <f>D41+D26+D14</f>
        <v>70</v>
      </c>
      <c r="E42" s="59"/>
      <c r="F42" s="59"/>
      <c r="G42" s="59"/>
      <c r="H42" s="59"/>
      <c r="I42" s="59"/>
      <c r="J42" s="59"/>
      <c r="K42" s="59"/>
      <c r="L42" s="59"/>
    </row>
    <row r="43" spans="1:12" ht="13.5" customHeight="1" x14ac:dyDescent="0.2">
      <c r="A43" s="110" t="s">
        <v>153</v>
      </c>
      <c r="B43" s="103"/>
      <c r="C43" s="103"/>
      <c r="D43" s="91">
        <f>IF(D42&gt;=100, (100*5/100), (D42*5/100))</f>
        <v>3.5</v>
      </c>
      <c r="E43" s="59"/>
      <c r="F43" s="59"/>
      <c r="G43" s="59"/>
      <c r="H43" s="59"/>
      <c r="I43" s="59"/>
      <c r="J43" s="59"/>
      <c r="K43" s="59"/>
      <c r="L43" s="59"/>
    </row>
    <row r="44" spans="1:12" ht="13.5" customHeight="1" x14ac:dyDescent="0.2">
      <c r="A44" s="59"/>
      <c r="B44" s="59"/>
      <c r="C44" s="92"/>
      <c r="D44" s="92"/>
      <c r="E44" s="59"/>
      <c r="F44" s="59"/>
      <c r="G44" s="59"/>
      <c r="H44" s="59"/>
      <c r="I44" s="59"/>
      <c r="J44" s="59"/>
      <c r="K44" s="59"/>
      <c r="L44" s="59"/>
    </row>
    <row r="45" spans="1:12" ht="13.5" customHeight="1" x14ac:dyDescent="0.2">
      <c r="A45" s="59"/>
      <c r="B45" s="59"/>
      <c r="C45" s="92"/>
      <c r="D45" s="92"/>
      <c r="E45" s="59"/>
      <c r="F45" s="59"/>
      <c r="G45" s="59"/>
      <c r="H45" s="59"/>
      <c r="I45" s="59"/>
      <c r="J45" s="59"/>
      <c r="K45" s="59"/>
      <c r="L45" s="59"/>
    </row>
    <row r="46" spans="1:12" ht="13.5" customHeight="1" x14ac:dyDescent="0.2">
      <c r="A46" s="59"/>
      <c r="B46" s="59"/>
      <c r="C46" s="92"/>
      <c r="D46" s="92"/>
      <c r="E46" s="59"/>
      <c r="F46" s="59"/>
      <c r="G46" s="59"/>
      <c r="H46" s="59"/>
      <c r="I46" s="59"/>
      <c r="J46" s="59"/>
      <c r="K46" s="59"/>
      <c r="L46" s="59"/>
    </row>
    <row r="47" spans="1:12" ht="13.5" customHeight="1" x14ac:dyDescent="0.2">
      <c r="A47" s="59"/>
      <c r="B47" s="59"/>
      <c r="C47" s="92"/>
      <c r="D47" s="92"/>
      <c r="E47" s="59"/>
      <c r="F47" s="59"/>
      <c r="G47" s="59"/>
      <c r="H47" s="59"/>
      <c r="I47" s="59"/>
      <c r="J47" s="59"/>
      <c r="K47" s="59"/>
      <c r="L47" s="59"/>
    </row>
    <row r="48" spans="1:12" ht="13.5" customHeight="1" x14ac:dyDescent="0.2">
      <c r="A48" s="59"/>
      <c r="B48" s="59"/>
      <c r="C48" s="92"/>
      <c r="D48" s="92"/>
      <c r="E48" s="59"/>
      <c r="F48" s="59"/>
      <c r="G48" s="59"/>
      <c r="H48" s="59"/>
      <c r="I48" s="59"/>
      <c r="J48" s="59"/>
      <c r="K48" s="59"/>
      <c r="L48" s="59"/>
    </row>
    <row r="49" spans="1:12" ht="13.5" customHeight="1" x14ac:dyDescent="0.2">
      <c r="A49" s="59"/>
      <c r="B49" s="59"/>
      <c r="C49" s="92"/>
      <c r="D49" s="92"/>
      <c r="E49" s="59"/>
      <c r="F49" s="59"/>
      <c r="G49" s="59"/>
      <c r="H49" s="59"/>
      <c r="I49" s="59"/>
      <c r="J49" s="59"/>
      <c r="K49" s="59"/>
      <c r="L49" s="59"/>
    </row>
    <row r="50" spans="1:12" ht="13.5" customHeight="1" x14ac:dyDescent="0.2">
      <c r="A50" s="59"/>
      <c r="B50" s="59"/>
      <c r="C50" s="92"/>
      <c r="D50" s="92"/>
      <c r="E50" s="59"/>
      <c r="F50" s="59"/>
      <c r="G50" s="59"/>
      <c r="H50" s="59"/>
      <c r="I50" s="59"/>
      <c r="J50" s="59"/>
      <c r="K50" s="59"/>
      <c r="L50" s="59"/>
    </row>
    <row r="51" spans="1:12" ht="13.5" customHeight="1" x14ac:dyDescent="0.2">
      <c r="A51" s="59"/>
      <c r="B51" s="59"/>
      <c r="C51" s="92"/>
      <c r="D51" s="92"/>
      <c r="E51" s="59"/>
      <c r="F51" s="59"/>
      <c r="G51" s="59"/>
      <c r="H51" s="59"/>
      <c r="I51" s="59"/>
      <c r="J51" s="59"/>
      <c r="K51" s="59"/>
      <c r="L51" s="59"/>
    </row>
    <row r="52" spans="1:12" ht="13.5" customHeight="1" x14ac:dyDescent="0.2">
      <c r="A52" s="59"/>
      <c r="B52" s="59"/>
      <c r="C52" s="92"/>
      <c r="D52" s="92"/>
      <c r="E52" s="59"/>
      <c r="F52" s="59"/>
      <c r="G52" s="59"/>
      <c r="H52" s="59"/>
      <c r="I52" s="59"/>
      <c r="J52" s="59"/>
      <c r="K52" s="59"/>
      <c r="L52" s="59"/>
    </row>
    <row r="53" spans="1:12" ht="13.5" customHeight="1" x14ac:dyDescent="0.2">
      <c r="A53" s="59"/>
      <c r="B53" s="59"/>
      <c r="C53" s="92"/>
      <c r="D53" s="92"/>
      <c r="E53" s="59"/>
      <c r="F53" s="59"/>
      <c r="G53" s="59"/>
      <c r="H53" s="59"/>
      <c r="I53" s="59"/>
      <c r="J53" s="59"/>
      <c r="K53" s="59"/>
      <c r="L53" s="59"/>
    </row>
    <row r="54" spans="1:12" ht="13.5" customHeight="1" x14ac:dyDescent="0.2">
      <c r="A54" s="59"/>
      <c r="B54" s="59"/>
      <c r="C54" s="92"/>
      <c r="D54" s="92"/>
      <c r="E54" s="59"/>
      <c r="F54" s="59"/>
      <c r="G54" s="59"/>
      <c r="H54" s="59"/>
      <c r="I54" s="59"/>
      <c r="J54" s="59"/>
      <c r="K54" s="59"/>
      <c r="L54" s="59"/>
    </row>
    <row r="55" spans="1:12" ht="13.5" customHeight="1" x14ac:dyDescent="0.2">
      <c r="A55" s="59"/>
      <c r="B55" s="59"/>
      <c r="C55" s="92"/>
      <c r="D55" s="92"/>
      <c r="E55" s="59"/>
      <c r="F55" s="59"/>
      <c r="G55" s="59"/>
      <c r="H55" s="59"/>
      <c r="I55" s="59"/>
      <c r="J55" s="59"/>
      <c r="K55" s="59"/>
      <c r="L55" s="59"/>
    </row>
    <row r="56" spans="1:12" ht="13.5" customHeight="1" x14ac:dyDescent="0.2">
      <c r="A56" s="59"/>
      <c r="B56" s="59"/>
      <c r="C56" s="92"/>
      <c r="D56" s="92"/>
      <c r="E56" s="59"/>
      <c r="F56" s="59"/>
      <c r="G56" s="59"/>
      <c r="H56" s="59"/>
      <c r="I56" s="59"/>
      <c r="J56" s="59"/>
      <c r="K56" s="59"/>
      <c r="L56" s="59"/>
    </row>
    <row r="57" spans="1:12" ht="13.5" customHeight="1" x14ac:dyDescent="0.2">
      <c r="A57" s="59"/>
      <c r="B57" s="59"/>
      <c r="C57" s="92"/>
      <c r="D57" s="92"/>
      <c r="E57" s="59"/>
      <c r="F57" s="59"/>
      <c r="G57" s="59"/>
      <c r="H57" s="59"/>
      <c r="I57" s="59"/>
      <c r="J57" s="59"/>
      <c r="K57" s="59"/>
      <c r="L57" s="59"/>
    </row>
    <row r="58" spans="1:12" ht="13.5" customHeight="1" x14ac:dyDescent="0.2">
      <c r="A58" s="59"/>
      <c r="B58" s="59"/>
      <c r="C58" s="92"/>
      <c r="D58" s="92"/>
      <c r="E58" s="59"/>
      <c r="F58" s="59"/>
      <c r="G58" s="59"/>
      <c r="H58" s="59"/>
      <c r="I58" s="59"/>
      <c r="J58" s="59"/>
      <c r="K58" s="59"/>
      <c r="L58" s="59"/>
    </row>
    <row r="59" spans="1:12" ht="13.5" customHeight="1" x14ac:dyDescent="0.2">
      <c r="A59" s="59"/>
      <c r="B59" s="59"/>
      <c r="C59" s="92"/>
      <c r="D59" s="92"/>
      <c r="E59" s="59"/>
      <c r="F59" s="59"/>
      <c r="G59" s="59"/>
      <c r="H59" s="59"/>
      <c r="I59" s="59"/>
      <c r="J59" s="59"/>
      <c r="K59" s="59"/>
      <c r="L59" s="59"/>
    </row>
    <row r="60" spans="1:12" ht="13.5" customHeight="1" x14ac:dyDescent="0.2">
      <c r="A60" s="59"/>
      <c r="B60" s="59"/>
      <c r="C60" s="92"/>
      <c r="D60" s="92"/>
      <c r="E60" s="59"/>
      <c r="F60" s="59"/>
      <c r="G60" s="59"/>
      <c r="H60" s="59"/>
      <c r="I60" s="59"/>
      <c r="J60" s="59"/>
      <c r="K60" s="59"/>
      <c r="L60" s="59"/>
    </row>
    <row r="61" spans="1:12" ht="13.5" customHeight="1" x14ac:dyDescent="0.2">
      <c r="A61" s="59"/>
      <c r="B61" s="59"/>
      <c r="C61" s="92"/>
      <c r="D61" s="92"/>
      <c r="E61" s="59"/>
      <c r="F61" s="59"/>
      <c r="G61" s="59"/>
      <c r="H61" s="59"/>
      <c r="I61" s="59"/>
      <c r="J61" s="59"/>
      <c r="K61" s="59"/>
      <c r="L61" s="59"/>
    </row>
    <row r="62" spans="1:12" ht="13.5" customHeight="1" x14ac:dyDescent="0.2">
      <c r="A62" s="59"/>
      <c r="B62" s="59"/>
      <c r="C62" s="92"/>
      <c r="D62" s="92"/>
      <c r="E62" s="59"/>
      <c r="F62" s="59"/>
      <c r="G62" s="59"/>
      <c r="H62" s="59"/>
      <c r="I62" s="59"/>
      <c r="J62" s="59"/>
      <c r="K62" s="59"/>
      <c r="L62" s="59"/>
    </row>
    <row r="63" spans="1:12" ht="13.5" customHeight="1" x14ac:dyDescent="0.2">
      <c r="A63" s="59"/>
      <c r="B63" s="59"/>
      <c r="C63" s="92"/>
      <c r="D63" s="92"/>
      <c r="E63" s="59"/>
      <c r="F63" s="59"/>
      <c r="G63" s="59"/>
      <c r="H63" s="59"/>
      <c r="I63" s="59"/>
      <c r="J63" s="59"/>
      <c r="K63" s="59"/>
      <c r="L63" s="59"/>
    </row>
    <row r="64" spans="1:12" ht="13.5" customHeight="1" x14ac:dyDescent="0.2">
      <c r="A64" s="59"/>
      <c r="B64" s="59"/>
      <c r="C64" s="92"/>
      <c r="D64" s="92"/>
      <c r="E64" s="59"/>
      <c r="F64" s="59"/>
      <c r="G64" s="59"/>
      <c r="H64" s="59"/>
      <c r="I64" s="59"/>
      <c r="J64" s="59"/>
      <c r="K64" s="59"/>
      <c r="L64" s="59"/>
    </row>
    <row r="65" spans="1:12" ht="13.5" customHeight="1" x14ac:dyDescent="0.2">
      <c r="A65" s="59"/>
      <c r="B65" s="59"/>
      <c r="C65" s="92"/>
      <c r="D65" s="92"/>
      <c r="E65" s="59"/>
      <c r="F65" s="59"/>
      <c r="G65" s="59"/>
      <c r="H65" s="59"/>
      <c r="I65" s="59"/>
      <c r="J65" s="59"/>
      <c r="K65" s="59"/>
      <c r="L65" s="59"/>
    </row>
    <row r="66" spans="1:12" ht="13.5" customHeight="1" x14ac:dyDescent="0.2">
      <c r="A66" s="59"/>
      <c r="B66" s="59"/>
      <c r="C66" s="92"/>
      <c r="D66" s="92"/>
      <c r="E66" s="59"/>
      <c r="F66" s="59"/>
      <c r="G66" s="59"/>
      <c r="H66" s="59"/>
      <c r="I66" s="59"/>
      <c r="J66" s="59"/>
      <c r="K66" s="59"/>
      <c r="L66" s="59"/>
    </row>
    <row r="67" spans="1:12" ht="13.5" customHeight="1" x14ac:dyDescent="0.2">
      <c r="A67" s="59"/>
      <c r="B67" s="59"/>
      <c r="C67" s="92"/>
      <c r="D67" s="92"/>
      <c r="E67" s="59"/>
      <c r="F67" s="59"/>
      <c r="G67" s="59"/>
      <c r="H67" s="59"/>
      <c r="I67" s="59"/>
      <c r="J67" s="59"/>
      <c r="K67" s="59"/>
      <c r="L67" s="59"/>
    </row>
    <row r="68" spans="1:12" ht="13.5" customHeight="1" x14ac:dyDescent="0.2">
      <c r="A68" s="59"/>
      <c r="B68" s="59"/>
      <c r="C68" s="92"/>
      <c r="D68" s="92"/>
      <c r="E68" s="59"/>
      <c r="F68" s="59"/>
      <c r="G68" s="59"/>
      <c r="H68" s="59"/>
      <c r="I68" s="59"/>
      <c r="J68" s="59"/>
      <c r="K68" s="59"/>
      <c r="L68" s="59"/>
    </row>
    <row r="69" spans="1:12" ht="13.5" customHeight="1" x14ac:dyDescent="0.2">
      <c r="A69" s="59"/>
      <c r="B69" s="59"/>
      <c r="C69" s="92"/>
      <c r="D69" s="92"/>
      <c r="E69" s="59"/>
      <c r="F69" s="59"/>
      <c r="G69" s="59"/>
      <c r="H69" s="59"/>
      <c r="I69" s="59"/>
      <c r="J69" s="59"/>
      <c r="K69" s="59"/>
      <c r="L69" s="59"/>
    </row>
    <row r="70" spans="1:12" ht="13.5" customHeight="1" x14ac:dyDescent="0.2">
      <c r="A70" s="59"/>
      <c r="B70" s="59"/>
      <c r="C70" s="92"/>
      <c r="D70" s="92"/>
      <c r="E70" s="59"/>
      <c r="F70" s="59"/>
      <c r="G70" s="59"/>
      <c r="H70" s="59"/>
      <c r="I70" s="59"/>
      <c r="J70" s="59"/>
      <c r="K70" s="59"/>
      <c r="L70" s="59"/>
    </row>
    <row r="71" spans="1:12" ht="13.5" customHeight="1" x14ac:dyDescent="0.2">
      <c r="A71" s="59"/>
      <c r="B71" s="59"/>
      <c r="C71" s="92"/>
      <c r="D71" s="92"/>
      <c r="E71" s="59"/>
      <c r="F71" s="59"/>
      <c r="G71" s="59"/>
      <c r="H71" s="59"/>
      <c r="I71" s="59"/>
      <c r="J71" s="59"/>
      <c r="K71" s="59"/>
      <c r="L71" s="59"/>
    </row>
    <row r="72" spans="1:12" ht="13.5" customHeight="1" x14ac:dyDescent="0.2">
      <c r="A72" s="59"/>
      <c r="B72" s="59"/>
      <c r="C72" s="92"/>
      <c r="D72" s="92"/>
      <c r="E72" s="59"/>
      <c r="F72" s="59"/>
      <c r="G72" s="59"/>
      <c r="H72" s="59"/>
      <c r="I72" s="59"/>
      <c r="J72" s="59"/>
      <c r="K72" s="59"/>
      <c r="L72" s="59"/>
    </row>
    <row r="73" spans="1:12" ht="13.5" customHeight="1" x14ac:dyDescent="0.2">
      <c r="A73" s="59"/>
      <c r="B73" s="59"/>
      <c r="C73" s="92"/>
      <c r="D73" s="92"/>
      <c r="E73" s="59"/>
      <c r="F73" s="59"/>
      <c r="G73" s="59"/>
      <c r="H73" s="59"/>
      <c r="I73" s="59"/>
      <c r="J73" s="59"/>
      <c r="K73" s="59"/>
      <c r="L73" s="59"/>
    </row>
    <row r="74" spans="1:12" ht="13.5" customHeight="1" x14ac:dyDescent="0.2">
      <c r="A74" s="59"/>
      <c r="B74" s="59"/>
      <c r="C74" s="92"/>
      <c r="D74" s="92"/>
      <c r="E74" s="59"/>
      <c r="F74" s="59"/>
      <c r="G74" s="59"/>
      <c r="H74" s="59"/>
      <c r="I74" s="59"/>
      <c r="J74" s="59"/>
      <c r="K74" s="59"/>
      <c r="L74" s="59"/>
    </row>
    <row r="75" spans="1:12" ht="13.5" customHeight="1" x14ac:dyDescent="0.2">
      <c r="A75" s="59"/>
      <c r="B75" s="59"/>
      <c r="C75" s="92"/>
      <c r="D75" s="92"/>
      <c r="E75" s="59"/>
      <c r="F75" s="59"/>
      <c r="G75" s="59"/>
      <c r="H75" s="59"/>
      <c r="I75" s="59"/>
      <c r="J75" s="59"/>
      <c r="K75" s="59"/>
      <c r="L75" s="59"/>
    </row>
    <row r="76" spans="1:12" ht="13.5" customHeight="1" x14ac:dyDescent="0.2">
      <c r="A76" s="59"/>
      <c r="B76" s="59"/>
      <c r="C76" s="92"/>
      <c r="D76" s="92"/>
      <c r="E76" s="59"/>
      <c r="F76" s="59"/>
      <c r="G76" s="59"/>
      <c r="H76" s="59"/>
      <c r="I76" s="59"/>
      <c r="J76" s="59"/>
      <c r="K76" s="59"/>
      <c r="L76" s="59"/>
    </row>
    <row r="77" spans="1:12" ht="13.5" customHeight="1" x14ac:dyDescent="0.2">
      <c r="A77" s="59"/>
      <c r="B77" s="59"/>
      <c r="C77" s="92"/>
      <c r="D77" s="92"/>
      <c r="E77" s="59"/>
      <c r="F77" s="59"/>
      <c r="G77" s="59"/>
      <c r="H77" s="59"/>
      <c r="I77" s="59"/>
      <c r="J77" s="59"/>
      <c r="K77" s="59"/>
      <c r="L77" s="59"/>
    </row>
    <row r="78" spans="1:12" ht="13.5" customHeight="1" x14ac:dyDescent="0.2">
      <c r="A78" s="59"/>
      <c r="B78" s="59"/>
      <c r="C78" s="92"/>
      <c r="D78" s="92"/>
      <c r="E78" s="59"/>
      <c r="F78" s="59"/>
      <c r="G78" s="59"/>
      <c r="H78" s="59"/>
      <c r="I78" s="59"/>
      <c r="J78" s="59"/>
      <c r="K78" s="59"/>
      <c r="L78" s="59"/>
    </row>
    <row r="79" spans="1:12" ht="13.5" customHeight="1" x14ac:dyDescent="0.2">
      <c r="A79" s="59"/>
      <c r="B79" s="59"/>
      <c r="C79" s="92"/>
      <c r="D79" s="92"/>
      <c r="E79" s="59"/>
      <c r="F79" s="59"/>
      <c r="G79" s="59"/>
      <c r="H79" s="59"/>
      <c r="I79" s="59"/>
      <c r="J79" s="59"/>
      <c r="K79" s="59"/>
      <c r="L79" s="59"/>
    </row>
    <row r="80" spans="1:12" ht="13.5" customHeight="1" x14ac:dyDescent="0.2">
      <c r="A80" s="59"/>
      <c r="B80" s="59"/>
      <c r="C80" s="92"/>
      <c r="D80" s="92"/>
      <c r="E80" s="59"/>
      <c r="F80" s="59"/>
      <c r="G80" s="59"/>
      <c r="H80" s="59"/>
      <c r="I80" s="59"/>
      <c r="J80" s="59"/>
      <c r="K80" s="59"/>
      <c r="L80" s="59"/>
    </row>
    <row r="81" spans="1:12" ht="13.5" customHeight="1" x14ac:dyDescent="0.2">
      <c r="A81" s="59"/>
      <c r="B81" s="59"/>
      <c r="C81" s="92"/>
      <c r="D81" s="92"/>
      <c r="E81" s="59"/>
      <c r="F81" s="59"/>
      <c r="G81" s="59"/>
      <c r="H81" s="59"/>
      <c r="I81" s="59"/>
      <c r="J81" s="59"/>
      <c r="K81" s="59"/>
      <c r="L81" s="59"/>
    </row>
    <row r="82" spans="1:12" ht="13.5" customHeight="1" x14ac:dyDescent="0.2">
      <c r="A82" s="59"/>
      <c r="B82" s="59"/>
      <c r="C82" s="92"/>
      <c r="D82" s="92"/>
      <c r="E82" s="59"/>
      <c r="F82" s="59"/>
      <c r="G82" s="59"/>
      <c r="H82" s="59"/>
      <c r="I82" s="59"/>
      <c r="J82" s="59"/>
      <c r="K82" s="59"/>
      <c r="L82" s="59"/>
    </row>
    <row r="83" spans="1:12" ht="13.5" customHeight="1" x14ac:dyDescent="0.2">
      <c r="A83" s="59"/>
      <c r="B83" s="59"/>
      <c r="C83" s="92"/>
      <c r="D83" s="92"/>
      <c r="E83" s="59"/>
      <c r="F83" s="59"/>
      <c r="G83" s="59"/>
      <c r="H83" s="59"/>
      <c r="I83" s="59"/>
      <c r="J83" s="59"/>
      <c r="K83" s="59"/>
      <c r="L83" s="59"/>
    </row>
    <row r="84" spans="1:12" ht="13.5" customHeight="1" x14ac:dyDescent="0.2">
      <c r="A84" s="59"/>
      <c r="B84" s="59"/>
      <c r="C84" s="92"/>
      <c r="D84" s="92"/>
      <c r="E84" s="59"/>
      <c r="F84" s="59"/>
      <c r="G84" s="59"/>
      <c r="H84" s="59"/>
      <c r="I84" s="59"/>
      <c r="J84" s="59"/>
      <c r="K84" s="59"/>
      <c r="L84" s="59"/>
    </row>
    <row r="85" spans="1:12" ht="13.5" customHeight="1" x14ac:dyDescent="0.2">
      <c r="A85" s="59"/>
      <c r="B85" s="59"/>
      <c r="C85" s="92"/>
      <c r="D85" s="92"/>
      <c r="E85" s="59"/>
      <c r="F85" s="59"/>
      <c r="G85" s="59"/>
      <c r="H85" s="59"/>
      <c r="I85" s="59"/>
      <c r="J85" s="59"/>
      <c r="K85" s="59"/>
      <c r="L85" s="59"/>
    </row>
    <row r="86" spans="1:12" ht="13.5" customHeight="1" x14ac:dyDescent="0.2">
      <c r="A86" s="59"/>
      <c r="B86" s="59"/>
      <c r="C86" s="92"/>
      <c r="D86" s="92"/>
      <c r="E86" s="59"/>
      <c r="F86" s="59"/>
      <c r="G86" s="59"/>
      <c r="H86" s="59"/>
      <c r="I86" s="59"/>
      <c r="J86" s="59"/>
      <c r="K86" s="59"/>
      <c r="L86" s="59"/>
    </row>
    <row r="87" spans="1:12" ht="13.5" customHeight="1" x14ac:dyDescent="0.2">
      <c r="A87" s="59"/>
      <c r="B87" s="59"/>
      <c r="C87" s="92"/>
      <c r="D87" s="92"/>
      <c r="E87" s="59"/>
      <c r="F87" s="59"/>
      <c r="G87" s="59"/>
      <c r="H87" s="59"/>
      <c r="I87" s="59"/>
      <c r="J87" s="59"/>
      <c r="K87" s="59"/>
      <c r="L87" s="59"/>
    </row>
    <row r="88" spans="1:12" ht="13.5" customHeight="1" x14ac:dyDescent="0.2">
      <c r="A88" s="59"/>
      <c r="B88" s="59"/>
      <c r="C88" s="92"/>
      <c r="D88" s="92"/>
      <c r="E88" s="59"/>
      <c r="F88" s="59"/>
      <c r="G88" s="59"/>
      <c r="H88" s="59"/>
      <c r="I88" s="59"/>
      <c r="J88" s="59"/>
      <c r="K88" s="59"/>
      <c r="L88" s="59"/>
    </row>
    <row r="89" spans="1:12" ht="13.5" customHeight="1" x14ac:dyDescent="0.2">
      <c r="A89" s="59"/>
      <c r="B89" s="59"/>
      <c r="C89" s="92"/>
      <c r="D89" s="92"/>
      <c r="E89" s="59"/>
      <c r="F89" s="59"/>
      <c r="G89" s="59"/>
      <c r="H89" s="59"/>
      <c r="I89" s="59"/>
      <c r="J89" s="59"/>
      <c r="K89" s="59"/>
      <c r="L89" s="59"/>
    </row>
    <row r="90" spans="1:12" ht="13.5" customHeight="1" x14ac:dyDescent="0.2">
      <c r="A90" s="59"/>
      <c r="B90" s="59"/>
      <c r="C90" s="92"/>
      <c r="D90" s="92"/>
      <c r="E90" s="59"/>
      <c r="F90" s="59"/>
      <c r="G90" s="59"/>
      <c r="H90" s="59"/>
      <c r="I90" s="59"/>
      <c r="J90" s="59"/>
      <c r="K90" s="59"/>
      <c r="L90" s="59"/>
    </row>
    <row r="91" spans="1:12" ht="13.5" customHeight="1" x14ac:dyDescent="0.2">
      <c r="A91" s="59"/>
      <c r="B91" s="59"/>
      <c r="C91" s="92"/>
      <c r="D91" s="92"/>
      <c r="E91" s="59"/>
      <c r="F91" s="59"/>
      <c r="G91" s="59"/>
      <c r="H91" s="59"/>
      <c r="I91" s="59"/>
      <c r="J91" s="59"/>
      <c r="K91" s="59"/>
      <c r="L91" s="59"/>
    </row>
    <row r="92" spans="1:12" ht="13.5" customHeight="1" x14ac:dyDescent="0.2">
      <c r="A92" s="59"/>
      <c r="B92" s="59"/>
      <c r="C92" s="92"/>
      <c r="D92" s="92"/>
      <c r="E92" s="59"/>
      <c r="F92" s="59"/>
      <c r="G92" s="59"/>
      <c r="H92" s="59"/>
      <c r="I92" s="59"/>
      <c r="J92" s="59"/>
      <c r="K92" s="59"/>
      <c r="L92" s="59"/>
    </row>
    <row r="93" spans="1:12" ht="13.5" customHeight="1" x14ac:dyDescent="0.2">
      <c r="A93" s="59"/>
      <c r="B93" s="59"/>
      <c r="C93" s="92"/>
      <c r="D93" s="92"/>
      <c r="E93" s="59"/>
      <c r="F93" s="59"/>
      <c r="G93" s="59"/>
      <c r="H93" s="59"/>
      <c r="I93" s="59"/>
      <c r="J93" s="59"/>
      <c r="K93" s="59"/>
      <c r="L93" s="59"/>
    </row>
    <row r="94" spans="1:12" ht="13.5" customHeight="1" x14ac:dyDescent="0.2">
      <c r="A94" s="59"/>
      <c r="B94" s="59"/>
      <c r="C94" s="92"/>
      <c r="D94" s="92"/>
      <c r="E94" s="59"/>
      <c r="F94" s="59"/>
      <c r="G94" s="59"/>
      <c r="H94" s="59"/>
      <c r="I94" s="59"/>
      <c r="J94" s="59"/>
      <c r="K94" s="59"/>
      <c r="L94" s="59"/>
    </row>
    <row r="95" spans="1:12" ht="13.5" customHeight="1" x14ac:dyDescent="0.2">
      <c r="A95" s="59"/>
      <c r="B95" s="59"/>
      <c r="C95" s="92"/>
      <c r="D95" s="92"/>
      <c r="E95" s="59"/>
      <c r="F95" s="59"/>
      <c r="G95" s="59"/>
      <c r="H95" s="59"/>
      <c r="I95" s="59"/>
      <c r="J95" s="59"/>
      <c r="K95" s="59"/>
      <c r="L95" s="59"/>
    </row>
    <row r="96" spans="1:12" ht="13.5" customHeight="1" x14ac:dyDescent="0.2">
      <c r="A96" s="59"/>
      <c r="B96" s="59"/>
      <c r="C96" s="92"/>
      <c r="D96" s="92"/>
      <c r="E96" s="59"/>
      <c r="F96" s="59"/>
      <c r="G96" s="59"/>
      <c r="H96" s="59"/>
      <c r="I96" s="59"/>
      <c r="J96" s="59"/>
      <c r="K96" s="59"/>
      <c r="L96" s="59"/>
    </row>
    <row r="97" spans="1:12" ht="13.5" customHeight="1" x14ac:dyDescent="0.2">
      <c r="A97" s="59"/>
      <c r="B97" s="59"/>
      <c r="C97" s="92"/>
      <c r="D97" s="92"/>
      <c r="E97" s="59"/>
      <c r="F97" s="59"/>
      <c r="G97" s="59"/>
      <c r="H97" s="59"/>
      <c r="I97" s="59"/>
      <c r="J97" s="59"/>
      <c r="K97" s="59"/>
      <c r="L97" s="59"/>
    </row>
    <row r="98" spans="1:12" ht="13.5" customHeight="1" x14ac:dyDescent="0.2">
      <c r="A98" s="59"/>
      <c r="B98" s="59"/>
      <c r="C98" s="92"/>
      <c r="D98" s="92"/>
      <c r="E98" s="59"/>
      <c r="F98" s="59"/>
      <c r="G98" s="59"/>
      <c r="H98" s="59"/>
      <c r="I98" s="59"/>
      <c r="J98" s="59"/>
      <c r="K98" s="59"/>
      <c r="L98" s="59"/>
    </row>
    <row r="99" spans="1:12" ht="13.5" customHeight="1" x14ac:dyDescent="0.2">
      <c r="A99" s="59"/>
      <c r="B99" s="59"/>
      <c r="C99" s="92"/>
      <c r="D99" s="92"/>
      <c r="E99" s="59"/>
      <c r="F99" s="59"/>
      <c r="G99" s="59"/>
      <c r="H99" s="59"/>
      <c r="I99" s="59"/>
      <c r="J99" s="59"/>
      <c r="K99" s="59"/>
      <c r="L99" s="59"/>
    </row>
    <row r="100" spans="1:12" ht="13.5" customHeight="1" x14ac:dyDescent="0.2">
      <c r="A100" s="59"/>
      <c r="B100" s="59"/>
      <c r="C100" s="92"/>
      <c r="D100" s="92"/>
      <c r="E100" s="59"/>
      <c r="F100" s="59"/>
      <c r="G100" s="59"/>
      <c r="H100" s="59"/>
      <c r="I100" s="59"/>
      <c r="J100" s="59"/>
      <c r="K100" s="59"/>
      <c r="L100" s="59"/>
    </row>
  </sheetData>
  <mergeCells count="3">
    <mergeCell ref="A42:C42"/>
    <mergeCell ref="A43:C43"/>
    <mergeCell ref="A1:C1"/>
  </mergeCells>
  <dataValidations count="8">
    <dataValidation type="decimal" allowBlank="1" showInputMessage="1" showErrorMessage="1" prompt="ژمارەكە هەڵەیە دەبێت لە نێوان 0 تاوەكو 12 بێت." sqref="C22" xr:uid="{00000000-0002-0000-0100-000000000000}">
      <formula1>0</formula1>
      <formula2>12</formula2>
    </dataValidation>
    <dataValidation type="decimal" allowBlank="1" showInputMessage="1" showErrorMessage="1" prompt="هەڵەیە، دەبێ ژمارەكە لەنێوان 0 هەتا 4 بێت" sqref="C6:C9 C12 C17:C20 C30 C38:C39" xr:uid="{00000000-0002-0000-0100-000001000000}">
      <formula1>0</formula1>
      <formula2>4</formula2>
    </dataValidation>
    <dataValidation type="decimal" allowBlank="1" showInputMessage="1" showErrorMessage="1" prompt="هەڵەیە، دەبێ ژمارەكە لەنێوان 0 هەتا 1 بێت" sqref="C36 C40" xr:uid="{00000000-0002-0000-0100-000002000000}">
      <formula1>0</formula1>
      <formula2>1</formula2>
    </dataValidation>
    <dataValidation type="decimal" allowBlank="1" showInputMessage="1" showErrorMessage="1" prompt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prompt="هەڵەیە، دەبێ ژمارەكە لەنێوان 0 هەتا 6 بێت" sqref="C13 C16 C23:C25" xr:uid="{00000000-0002-0000-0100-000004000000}">
      <formula1>0</formula1>
      <formula2>6</formula2>
    </dataValidation>
    <dataValidation type="decimal" allowBlank="1" showInputMessage="1" showErrorMessage="1" prompt="ژمارەكە هەڵەیە دەبێت لە نێوان 0 تاوەكو 5 بێت." sqref="C21" xr:uid="{00000000-0002-0000-0100-000005000000}">
      <formula1>0</formula1>
      <formula2>5</formula2>
    </dataValidation>
    <dataValidation type="decimal" allowBlank="1" showInputMessage="1" showErrorMessage="1" prompt="هەڵەیە، دەبێ ژمارەكە لەنێوان 0 هەتا 3 بێت" sqref="C10 C31:C35" xr:uid="{00000000-0002-0000-0100-000006000000}">
      <formula1>0</formula1>
      <formula2>3</formula2>
    </dataValidation>
    <dataValidation type="decimal" allowBlank="1" showInputMessage="1" showErrorMessage="1" prompt="هەڵەیە، دەبێ ژمارەكە لەنێوان 0 هەتا 5 بێت" sqref="C11 C28:C29" xr:uid="{00000000-0002-0000-0100-000007000000}">
      <formula1>0</formula1>
      <formula2>5</formula2>
    </dataValidation>
  </dataValidation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"/>
  <sheetViews>
    <sheetView rightToLeft="1" workbookViewId="0"/>
  </sheetViews>
  <sheetFormatPr defaultColWidth="12.57421875" defaultRowHeight="15" customHeight="1" x14ac:dyDescent="0.2"/>
  <cols>
    <col min="1" max="1" width="37.4375" customWidth="1"/>
    <col min="2" max="6" width="8.58203125" customWidth="1"/>
  </cols>
  <sheetData>
    <row r="1" spans="1:3" ht="12.75" customHeight="1" x14ac:dyDescent="0.2">
      <c r="A1" s="93" t="s">
        <v>154</v>
      </c>
      <c r="B1" s="32"/>
      <c r="C1">
        <v>0</v>
      </c>
    </row>
    <row r="2" spans="1:3" ht="12.75" customHeight="1" x14ac:dyDescent="0.2">
      <c r="A2" s="93" t="s">
        <v>155</v>
      </c>
      <c r="B2" s="32"/>
      <c r="C2">
        <v>1</v>
      </c>
    </row>
    <row r="3" spans="1:3" ht="12.75" customHeight="1" x14ac:dyDescent="0.2">
      <c r="A3" s="94" t="s">
        <v>156</v>
      </c>
      <c r="B3" s="32"/>
      <c r="C3">
        <v>2</v>
      </c>
    </row>
    <row r="4" spans="1:3" ht="12.75" customHeight="1" x14ac:dyDescent="0.2">
      <c r="A4" s="94" t="s">
        <v>157</v>
      </c>
      <c r="B4" s="32"/>
      <c r="C4">
        <v>3</v>
      </c>
    </row>
    <row r="5" spans="1:3" ht="14.25" customHeight="1" x14ac:dyDescent="0.2">
      <c r="A5" s="94" t="s">
        <v>158</v>
      </c>
      <c r="B5" s="32"/>
    </row>
    <row r="6" spans="1:3" ht="12.75" customHeight="1" x14ac:dyDescent="0.2">
      <c r="A6" s="94" t="s">
        <v>159</v>
      </c>
      <c r="B6" s="32"/>
    </row>
    <row r="7" spans="1:3" ht="12.75" customHeight="1" x14ac:dyDescent="0.2">
      <c r="A7" s="94" t="s">
        <v>160</v>
      </c>
      <c r="B7" s="32"/>
    </row>
    <row r="8" spans="1:3" ht="12.75" customHeight="1" x14ac:dyDescent="0.2">
      <c r="A8" s="94" t="s">
        <v>161</v>
      </c>
      <c r="B8" s="32"/>
    </row>
    <row r="9" spans="1:3" ht="12.75" customHeight="1" x14ac:dyDescent="0.2">
      <c r="A9" s="93" t="s">
        <v>162</v>
      </c>
      <c r="B9" s="32"/>
    </row>
    <row r="10" spans="1:3" ht="12.75" customHeight="1" x14ac:dyDescent="0.2">
      <c r="A10" s="94" t="s">
        <v>163</v>
      </c>
      <c r="B10" s="32"/>
    </row>
    <row r="11" spans="1:3" ht="12.75" customHeight="1" x14ac:dyDescent="0.2">
      <c r="A11" s="94" t="s">
        <v>164</v>
      </c>
      <c r="B11" s="32"/>
    </row>
    <row r="12" spans="1:3" ht="12.75" customHeight="1" x14ac:dyDescent="0.2">
      <c r="A12" s="94" t="s">
        <v>165</v>
      </c>
      <c r="B12" s="32"/>
    </row>
    <row r="13" spans="1:3" ht="12.75" customHeight="1" x14ac:dyDescent="0.2">
      <c r="A13" s="94" t="s">
        <v>6</v>
      </c>
      <c r="B13" s="32"/>
    </row>
    <row r="14" spans="1:3" ht="12.75" customHeight="1" x14ac:dyDescent="0.2">
      <c r="A14" s="94" t="s">
        <v>166</v>
      </c>
      <c r="B14" s="32"/>
    </row>
    <row r="15" spans="1:3" ht="12.75" customHeight="1" x14ac:dyDescent="0.2">
      <c r="A15" s="94" t="s">
        <v>167</v>
      </c>
      <c r="B15" s="32"/>
    </row>
    <row r="16" spans="1:3" ht="12.75" customHeight="1" x14ac:dyDescent="0.2">
      <c r="A16" s="94" t="s">
        <v>168</v>
      </c>
    </row>
    <row r="17" spans="1:1" ht="12.75" customHeight="1" x14ac:dyDescent="0.2">
      <c r="A17" s="32" t="s">
        <v>169</v>
      </c>
    </row>
    <row r="18" spans="1:1" ht="12.75" customHeight="1" x14ac:dyDescent="0.2">
      <c r="A18" s="32" t="s">
        <v>170</v>
      </c>
    </row>
    <row r="19" spans="1:1" ht="12.75" customHeight="1" x14ac:dyDescent="0.2"/>
    <row r="20" spans="1:1" ht="12.75" customHeight="1" x14ac:dyDescent="0.2"/>
    <row r="21" spans="1:1" ht="12.75" customHeight="1" x14ac:dyDescent="0.2"/>
    <row r="22" spans="1:1" ht="12.75" customHeight="1" x14ac:dyDescent="0.2"/>
    <row r="23" spans="1:1" ht="12.75" customHeight="1" x14ac:dyDescent="0.2"/>
    <row r="24" spans="1:1" ht="12.75" customHeight="1" x14ac:dyDescent="0.2"/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CAD</vt:lpstr>
      <vt:lpstr>Teacher Portfolio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ComputerSystems</cp:lastModifiedBy>
  <dcterms:created xsi:type="dcterms:W3CDTF">2023-05-22T18:25:11Z</dcterms:created>
  <dcterms:modified xsi:type="dcterms:W3CDTF">2023-05-06T15:27:22Z</dcterms:modified>
</cp:coreProperties>
</file>