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\Desktop\"/>
    </mc:Choice>
  </mc:AlternateContent>
  <xr:revisionPtr revIDLastSave="0" documentId="13_ncr:1_{555D6AA7-2DF0-4BD3-94EA-AB61799938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eacher Portfolio (2)" sheetId="6" r:id="rId1"/>
    <sheet name="CAD" sheetId="1" r:id="rId2"/>
    <sheet name="Teacher Portfolio" sheetId="5" r:id="rId3"/>
    <sheet name="Sheet1" sheetId="3" state="hidden" r:id="rId4"/>
  </sheets>
  <definedNames>
    <definedName name="_xlnm.Print_Area" localSheetId="1">CAD!$A$1:$I$86</definedName>
  </definedNames>
  <calcPr calcId="191029"/>
</workbook>
</file>

<file path=xl/calcChain.xml><?xml version="1.0" encoding="utf-8"?>
<calcChain xmlns="http://schemas.openxmlformats.org/spreadsheetml/2006/main">
  <c r="D40" i="6" l="1"/>
  <c r="D39" i="6"/>
  <c r="D38" i="6"/>
  <c r="D37" i="6"/>
  <c r="D36" i="6"/>
  <c r="D35" i="6"/>
  <c r="D34" i="6"/>
  <c r="D33" i="6"/>
  <c r="D32" i="6"/>
  <c r="D31" i="6"/>
  <c r="D30" i="6"/>
  <c r="D29" i="6"/>
  <c r="D28" i="6"/>
  <c r="D41" i="6" s="1"/>
  <c r="D42" i="6" s="1"/>
  <c r="D43" i="6" s="1"/>
  <c r="E5" i="6" s="1"/>
  <c r="D25" i="6"/>
  <c r="D24" i="6"/>
  <c r="D23" i="6"/>
  <c r="D22" i="6"/>
  <c r="D21" i="6"/>
  <c r="D20" i="6"/>
  <c r="D19" i="6"/>
  <c r="D18" i="6"/>
  <c r="D17" i="6"/>
  <c r="D16" i="6"/>
  <c r="D26" i="6" s="1"/>
  <c r="D13" i="6"/>
  <c r="D12" i="6"/>
  <c r="D11" i="6"/>
  <c r="D10" i="6"/>
  <c r="D9" i="6"/>
  <c r="D8" i="6"/>
  <c r="D7" i="6"/>
  <c r="D6" i="6"/>
  <c r="D14" i="6" s="1"/>
  <c r="A3" i="6"/>
  <c r="A2" i="6"/>
  <c r="A2" i="5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<sst xmlns="http://schemas.openxmlformats.org/spreadsheetml/2006/main" count="284" uniqueCount="171">
  <si>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</si>
  <si>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</si>
  <si>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</si>
  <si>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</si>
  <si>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</si>
  <si>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</si>
  <si>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</si>
  <si>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</si>
  <si>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</si>
  <si>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</si>
  <si>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</si>
  <si>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</si>
  <si>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</si>
  <si>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</si>
  <si>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</si>
  <si>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</si>
  <si>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</si>
  <si>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</si>
  <si>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</si>
  <si>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</si>
  <si>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</si>
  <si>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</si>
  <si>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</si>
  <si>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</si>
  <si>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</si>
  <si>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</si>
  <si>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</si>
  <si>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</si>
  <si>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</si>
  <si>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</si>
  <si>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</si>
  <si>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</si>
  <si>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</si>
  <si>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</si>
  <si>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</si>
  <si>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</si>
  <si>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</si>
  <si>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</si>
  <si>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</si>
  <si>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</si>
  <si>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</si>
  <si>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</si>
  <si>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</si>
  <si>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</si>
  <si>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</si>
  <si>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</si>
  <si>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</si>
  <si>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</si>
  <si>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</si>
  <si>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</si>
  <si>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</si>
  <si>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</si>
  <si>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</si>
  <si>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</si>
  <si>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</si>
  <si>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</si>
  <si>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</si>
  <si>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</si>
  <si>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</si>
  <si>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</si>
  <si>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</si>
  <si>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</si>
  <si>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</si>
  <si>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</si>
  <si>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</si>
  <si>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</si>
  <si>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</si>
  <si>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</si>
  <si>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</si>
  <si>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</si>
  <si>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</si>
  <si>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</si>
  <si>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</si>
  <si>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</si>
  <si>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</si>
  <si>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</si>
  <si>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</si>
  <si>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</si>
  <si>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</si>
  <si>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</si>
  <si>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</si>
  <si>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</si>
  <si>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</si>
  <si>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</si>
  <si>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</si>
  <si>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</si>
  <si>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</si>
  <si>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</si>
  <si>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</si>
  <si>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</si>
  <si>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</si>
  <si>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</si>
  <si>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</si>
  <si>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</si>
  <si>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</si>
  <si>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</si>
  <si>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</si>
  <si>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</si>
  <si>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</si>
  <si>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</si>
  <si>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</si>
  <si>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</si>
  <si>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</si>
  <si>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</si>
  <si>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</si>
  <si>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</si>
  <si>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</si>
  <si>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</si>
  <si>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</si>
  <si>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</si>
  <si>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</si>
  <si>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</si>
  <si>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</si>
  <si>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</si>
  <si>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</si>
  <si>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</si>
  <si>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</si>
  <si>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</si>
  <si>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</si>
  <si>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</si>
  <si>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</si>
  <si>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</si>
  <si>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</si>
  <si>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</si>
  <si>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</si>
  <si>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</si>
  <si>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</si>
  <si>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</si>
  <si>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</si>
  <si>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</si>
  <si>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</si>
  <si>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</si>
  <si>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</si>
  <si>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</si>
  <si>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</si>
  <si>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</si>
  <si>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</si>
  <si>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</si>
  <si>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</si>
  <si>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</si>
  <si>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</si>
  <si>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</si>
  <si>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</si>
  <si>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</si>
  <si>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</si>
  <si>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</si>
  <si>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</si>
  <si>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</si>
  <si>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</si>
  <si>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</si>
  <si>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</si>
  <si>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</si>
  <si>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</si>
  <si>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</si>
  <si>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</si>
  <si>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</si>
  <si>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</si>
  <si>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</si>
  <si>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</si>
  <si>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</si>
  <si>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</si>
  <si>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</si>
  <si>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</si>
  <si>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</si>
  <si>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</si>
  <si>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</si>
  <si>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</si>
  <si>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</si>
  <si>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تەنکە عوسمان سەعيد</t>
  </si>
  <si>
    <t>جوكرافيا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</si>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</sst>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29" fillId="21" borderId="0" xfId="1" applyFont="1" applyFill="1" applyAlignment="1">
      <alignment horizontal="center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968E97-D06C-4BFB-8CD3-82B5255A1B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82772" y="47625"/>
          <a:ext cx="2903144" cy="117342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43E50-31B0-41D4-8C7C-7DB79A6F699E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4" sqref="F4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89" t="s">
        <v>157</v>
      </c>
      <c r="B1" s="89"/>
      <c r="C1" s="89"/>
      <c r="D1" s="80"/>
    </row>
    <row r="2" spans="1:6" ht="26.25" customHeight="1">
      <c r="A2" s="84" t="str">
        <f>"ناوی مامۆستا: "&amp;CAD!C2</f>
        <v>ناوی مامۆستا: تەنکە عوسمان سەعيد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1.8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14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1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2</v>
      </c>
      <c r="D29" s="63">
        <f>C29*3</f>
        <v>6</v>
      </c>
      <c r="E29" s="61" t="s">
        <v>118</v>
      </c>
    </row>
    <row r="30" spans="1:12" ht="18.75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7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75">
      <c r="A32" s="67" t="s">
        <v>113</v>
      </c>
      <c r="B32" s="65">
        <v>3</v>
      </c>
      <c r="C32" s="66">
        <v>1</v>
      </c>
      <c r="D32" s="63">
        <f>C32*3</f>
        <v>3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>
        <v>3</v>
      </c>
      <c r="D35" s="63">
        <f>C35*2</f>
        <v>6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>
        <v>1</v>
      </c>
      <c r="D37" s="63">
        <f>IF(C37=0,0,IF(C37=1,3,IF(C37=2,6)))</f>
        <v>3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21</v>
      </c>
      <c r="E41" s="61"/>
    </row>
    <row r="42" spans="1:5" ht="18.75" hidden="1">
      <c r="A42" s="90" t="s">
        <v>96</v>
      </c>
      <c r="B42" s="91"/>
      <c r="C42" s="92"/>
      <c r="D42" s="60">
        <f>D41+D26+D14</f>
        <v>36</v>
      </c>
    </row>
    <row r="43" spans="1:5" ht="18.75">
      <c r="A43" s="93" t="s">
        <v>95</v>
      </c>
      <c r="B43" s="94"/>
      <c r="C43" s="94"/>
      <c r="D43" s="59">
        <f>IF(D42&gt;=100, (100*5/100), (D42*5/100))</f>
        <v>1.8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1:C1"/>
    <mergeCell ref="A42:C42"/>
    <mergeCell ref="A43:C43"/>
  </mergeCells>
  <dataValidations count="9">
    <dataValidation type="whole" allowBlank="1" showInputMessage="1" showErrorMessage="1" error="هەڵەیە، دەبێ ژمارەكە لەنێوان 0 هەتا 4 بێت" sqref="C30 C12 C38:C39 C6:C9 C17:C20" xr:uid="{1A54A959-7FA7-4E97-B94E-CE194768B07A}">
      <formula1>0</formula1>
      <formula2>4</formula2>
    </dataValidation>
    <dataValidation type="whole" allowBlank="1" showInputMessage="1" showErrorMessage="1" error="هەڵەیە، دەبێ ژمارەكە لەنێوان 0 هەتا 1 بێت" sqref="C40 C36" xr:uid="{D8A7E469-0237-4623-B58B-766AE5F3826C}">
      <formula1>0</formula1>
      <formula2>1</formula2>
    </dataValidation>
    <dataValidation type="whole" allowBlank="1" showInputMessage="1" showErrorMessage="1" error="هەڵەیە، دەبێ ژمارەكە لەنێوان 0 هەتا 6 بێت" sqref="C13 C23:C25" xr:uid="{9CFC83E9-F9B8-4138-B419-1CEC206486CA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F3E697D1-1510-45D5-8B7F-D6AC7EC8D67E}">
      <formula1>0</formula1>
      <formula2>3</formula2>
    </dataValidation>
    <dataValidation type="decimal" allowBlank="1" showInputMessage="1" showErrorMessage="1" error="هەڵەیە، دەبێ ژمارەكە لەنێوان 0 هەتا 6 بێت" sqref="C16" xr:uid="{1DFDEC42-E45C-4A13-BF0D-F81BA9D4FAC3}">
      <formula1>0</formula1>
      <formula2>6</formula2>
    </dataValidation>
    <dataValidation type="whole" allowBlank="1" showInputMessage="1" showErrorMessage="1" error="هەڵەیە، دەبێ ژمارەكە لەنێوان 0 هەتا _x000a_2 بێت" sqref="C37" xr:uid="{3BE96110-60E1-4C17-B623-0F174B280CD3}">
      <formula1>0</formula1>
      <formula2>2</formula2>
    </dataValidation>
    <dataValidation type="whole" allowBlank="1" showInputMessage="1" showErrorMessage="1" error="ژمارەكە هەڵەیە دەبێت لە نێوان 0 تاوەكو 5 بێت." sqref="C21" xr:uid="{0C1CD17F-E686-4426-8729-523DD46C6320}">
      <formula1>0</formula1>
      <formula2>5</formula2>
    </dataValidation>
    <dataValidation type="whole" allowBlank="1" showInputMessage="1" showErrorMessage="1" error="هەڵەیە، دەبێ ژمارەكە لەنێوان 0 هەتا 5 بێت" sqref="C11 C28:C29" xr:uid="{E4E27E15-7361-4C52-A96E-50ADDF9A50D3}">
      <formula1>0</formula1>
      <formula2>5</formula2>
    </dataValidation>
    <dataValidation type="whole" allowBlank="1" showInputMessage="1" showErrorMessage="1" error="ژمارەكە هەڵەیە دەبێت لە نێوان 0 تاوەكو 12 بێت." sqref="C22" xr:uid="{174E9D5F-F1BA-4BC1-B2BD-E02D0C8C094F}">
      <formula1>0</formula1>
      <formula2>12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C1" zoomScaleNormal="100" zoomScaleSheetLayoutView="100" workbookViewId="0">
      <selection activeCell="D61" sqref="D61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8" t="s">
        <v>49</v>
      </c>
      <c r="B1" s="99"/>
      <c r="C1" s="100"/>
      <c r="D1" s="100"/>
      <c r="E1" s="100"/>
      <c r="F1" s="5"/>
      <c r="G1" s="95" t="s">
        <v>22</v>
      </c>
      <c r="H1" s="95"/>
    </row>
    <row r="2" spans="1:13">
      <c r="A2" s="104" t="s">
        <v>44</v>
      </c>
      <c r="B2" s="105"/>
      <c r="C2" s="101" t="s">
        <v>168</v>
      </c>
      <c r="D2" s="102"/>
      <c r="E2" s="4" t="s">
        <v>10</v>
      </c>
      <c r="F2" s="8">
        <f>E67</f>
        <v>65</v>
      </c>
    </row>
    <row r="3" spans="1:13">
      <c r="A3" s="104" t="s">
        <v>45</v>
      </c>
      <c r="B3" s="105"/>
      <c r="C3" s="101" t="s">
        <v>51</v>
      </c>
      <c r="D3" s="102"/>
      <c r="E3" s="4" t="s">
        <v>11</v>
      </c>
      <c r="F3" s="9">
        <f t="shared" ref="F3" si="0">E68</f>
        <v>18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4" t="s">
        <v>46</v>
      </c>
      <c r="B4" s="105"/>
      <c r="C4" s="101" t="s">
        <v>169</v>
      </c>
      <c r="D4" s="102"/>
      <c r="E4" s="4" t="s">
        <v>12</v>
      </c>
      <c r="F4" s="10">
        <f>IF(E69&gt;199,200, E69)</f>
        <v>83</v>
      </c>
    </row>
    <row r="5" spans="1:13">
      <c r="A5" s="104" t="s">
        <v>47</v>
      </c>
      <c r="B5" s="105"/>
      <c r="C5" s="101" t="s">
        <v>170</v>
      </c>
      <c r="D5" s="102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3" t="s">
        <v>167</v>
      </c>
      <c r="G7" s="103"/>
      <c r="H7" s="103"/>
      <c r="I7" s="103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3"/>
      <c r="G8" s="103"/>
      <c r="H8" s="103"/>
      <c r="I8" s="103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3"/>
      <c r="G9" s="103"/>
      <c r="H9" s="103"/>
      <c r="I9" s="103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3"/>
      <c r="G10" s="103"/>
      <c r="H10" s="103"/>
      <c r="I10" s="103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3"/>
      <c r="G11" s="103"/>
      <c r="H11" s="103"/>
      <c r="I11" s="103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3"/>
      <c r="G12" s="103"/>
      <c r="H12" s="103"/>
      <c r="I12" s="103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3"/>
      <c r="G13" s="103"/>
      <c r="H13" s="103"/>
      <c r="I13" s="103"/>
    </row>
    <row r="14" spans="1:13" ht="14.25" customHeight="1">
      <c r="A14" s="25" t="s">
        <v>71</v>
      </c>
      <c r="B14" s="49"/>
      <c r="C14" s="25"/>
      <c r="D14" s="25"/>
      <c r="E14" s="26">
        <f>SUM(E7:E13)</f>
        <v>30</v>
      </c>
      <c r="F14" s="103"/>
      <c r="G14" s="103"/>
      <c r="H14" s="103"/>
      <c r="I14" s="103"/>
    </row>
    <row r="15" spans="1:13" ht="23.25" customHeight="1">
      <c r="A15" s="106" t="s">
        <v>35</v>
      </c>
      <c r="B15" s="107"/>
      <c r="C15" s="17" t="s">
        <v>1</v>
      </c>
      <c r="D15" s="18" t="s">
        <v>2</v>
      </c>
      <c r="E15" s="27"/>
      <c r="F15" s="103"/>
      <c r="G15" s="103"/>
      <c r="H15" s="103"/>
      <c r="I15" s="103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3"/>
      <c r="G16" s="103"/>
      <c r="H16" s="103"/>
      <c r="I16" s="103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3"/>
      <c r="G17" s="103"/>
      <c r="H17" s="103"/>
      <c r="I17" s="103"/>
    </row>
    <row r="18" spans="1:13" ht="30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7</v>
      </c>
      <c r="E19" s="22">
        <f t="shared" si="3"/>
        <v>21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35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6" t="s">
        <v>3</v>
      </c>
      <c r="B24" s="97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6" t="s">
        <v>24</v>
      </c>
      <c r="B39" s="97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0</v>
      </c>
      <c r="E43" s="22">
        <f t="shared" si="7"/>
        <v>0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0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6" t="s">
        <v>6</v>
      </c>
      <c r="B48" s="97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6" t="s">
        <v>9</v>
      </c>
      <c r="B58" s="97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65</v>
      </c>
      <c r="F67" s="3"/>
    </row>
    <row r="68" spans="1:13">
      <c r="A68" s="24"/>
      <c r="B68" s="55"/>
      <c r="C68" s="24"/>
      <c r="D68" s="30" t="s">
        <v>11</v>
      </c>
      <c r="E68" s="31">
        <f>E69-E67</f>
        <v>18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83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4" sqref="A4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89" t="s">
        <v>157</v>
      </c>
      <c r="B1" s="89"/>
      <c r="C1" s="89"/>
      <c r="D1" s="80"/>
    </row>
    <row r="2" spans="1:6" ht="26.25" customHeight="1">
      <c r="A2" s="84" t="str">
        <f>"ناوی مامۆستا: "&amp;CAD!C2</f>
        <v>ناوی مامۆستا: تەنکە عوسمان سەعيد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1.8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14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1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2</v>
      </c>
      <c r="D29" s="63">
        <f>C29*3</f>
        <v>6</v>
      </c>
      <c r="E29" s="61" t="s">
        <v>118</v>
      </c>
    </row>
    <row r="30" spans="1:12" ht="18.75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7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75">
      <c r="A32" s="67" t="s">
        <v>113</v>
      </c>
      <c r="B32" s="65">
        <v>3</v>
      </c>
      <c r="C32" s="66">
        <v>1</v>
      </c>
      <c r="D32" s="63">
        <f>C32*3</f>
        <v>3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>
        <v>3</v>
      </c>
      <c r="D35" s="63">
        <f>C35*2</f>
        <v>6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>
        <v>1</v>
      </c>
      <c r="D37" s="63">
        <f>IF(C37=0,0,IF(C37=1,3,IF(C37=2,6)))</f>
        <v>3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21</v>
      </c>
      <c r="E41" s="61"/>
    </row>
    <row r="42" spans="1:5" ht="18.75" hidden="1">
      <c r="A42" s="90" t="s">
        <v>96</v>
      </c>
      <c r="B42" s="91"/>
      <c r="C42" s="92"/>
      <c r="D42" s="60">
        <f>D41+D26+D14</f>
        <v>36</v>
      </c>
    </row>
    <row r="43" spans="1:5" ht="18.75">
      <c r="A43" s="93" t="s">
        <v>95</v>
      </c>
      <c r="B43" s="94"/>
      <c r="C43" s="94"/>
      <c r="D43" s="59">
        <f>IF(D42&gt;=100, (100*5/100), (D42*5/100))</f>
        <v>1.8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Teacher Portfolio (2)</vt:lpstr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CTC</dc:creator>
  <cp:lastModifiedBy>k</cp:lastModifiedBy>
  <dcterms:created xsi:type="dcterms:W3CDTF">2023-05-23T22:11:15Z</dcterms:created>
  <dcterms:modified xsi:type="dcterms:W3CDTF">2023-05-31T17:21:27Z</dcterms:modified>
</cp:coreProperties>
</file>