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240"/>
  </bookViews>
  <sheets>
    <sheet name="CAD" sheetId="1" r:id="rId1"/>
    <sheet name="Teacher Portfolio" sheetId="2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5" i="2"/>
  <c r="D24" i="2"/>
  <c r="D23" i="2"/>
  <c r="D22" i="2"/>
  <c r="D21" i="2"/>
  <c r="D20" i="2"/>
  <c r="D19" i="2"/>
  <c r="D18" i="2"/>
  <c r="D17" i="2"/>
  <c r="D16" i="2"/>
  <c r="D13" i="2"/>
  <c r="D12" i="2"/>
  <c r="D11" i="2"/>
  <c r="D10" i="2"/>
  <c r="D9" i="2"/>
  <c r="D8" i="2"/>
  <c r="D7" i="2"/>
  <c r="D6" i="2"/>
  <c r="A3" i="2"/>
  <c r="A2" i="2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57" i="1" s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  <c r="E65" i="1" l="1"/>
  <c r="E47" i="1"/>
  <c r="E38" i="1"/>
  <c r="E23" i="1"/>
  <c r="E67" i="1"/>
  <c r="F2" i="1" s="1"/>
  <c r="E14" i="1"/>
  <c r="D41" i="2"/>
  <c r="D26" i="2"/>
  <c r="D14" i="2"/>
  <c r="E69" i="1" l="1"/>
  <c r="F4" i="1" s="1"/>
  <c r="D42" i="2"/>
  <c r="D43" i="2" s="1"/>
  <c r="E5" i="2" s="1"/>
  <c r="E68" i="1"/>
  <c r="G3" i="1" l="1"/>
  <c r="F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<sst xmlns="http://schemas.openxmlformats.org/spreadsheetml/2006/main" count="205" uniqueCount="171">
  <si>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</si>
  <si>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</si>
  <si>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</si>
  <si>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</si>
  <si>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</si>
  <si>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</si>
  <si>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</si>
  <si>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</si>
  <si>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</si>
  <si>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</si>
  <si>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</si>
  <si>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</si>
  <si>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</si>
  <si>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</si>
  <si>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</si>
  <si>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</si>
  <si>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</si>
  <si>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</si>
  <si>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</si>
  <si>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</si>
  <si>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</si>
  <si>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</si>
  <si>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</si>
  <si>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</si>
  <si>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</si>
  <si>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</si>
  <si>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</si>
  <si>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</si>
  <si>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</si>
  <si>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</si>
  <si>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</si>
  <si>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</si>
  <si>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</si>
  <si>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</si>
  <si>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</si>
  <si>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</si>
  <si>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</si>
  <si>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</si>
  <si>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</si>
  <si>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</si>
  <si>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</si>
  <si>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</si>
  <si>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</si>
  <si>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</si>
  <si>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</si>
  <si>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</si>
  <si>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</si>
  <si>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</si>
  <si>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</si>
  <si>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</si>
  <si>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</si>
  <si>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</si>
  <si>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</si>
  <si>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</si>
  <si>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</si>
  <si>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</si>
  <si>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</si>
  <si>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</si>
  <si>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</si>
  <si>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</si>
  <si>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</si>
  <si>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</si>
  <si>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</si>
  <si>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</si>
  <si>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</si>
  <si>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</si>
  <si>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</si>
  <si>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</si>
  <si>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</si>
  <si>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</si>
  <si>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</si>
  <si>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</si>
  <si>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</si>
  <si>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</si>
  <si>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</si>
  <si>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</si>
  <si>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</si>
  <si>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</si>
  <si>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</si>
  <si>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</si>
  <si>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</si>
  <si>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</si>
  <si>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</si>
  <si>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</si>
  <si>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</si>
  <si>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</si>
  <si>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</si>
  <si>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</si>
  <si>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</si>
  <si>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</si>
  <si>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</si>
  <si>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</si>
  <si>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</si>
  <si>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</si>
  <si>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</si>
  <si>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</si>
  <si>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</si>
  <si>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</si>
  <si>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</si>
  <si>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</si>
  <si>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</si>
  <si>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</si>
  <si>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</si>
  <si>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</si>
  <si>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</si>
  <si>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</si>
  <si>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</si>
  <si>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</si>
  <si>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</si>
  <si>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</si>
  <si>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</si>
  <si>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</si>
  <si>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</si>
  <si>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</si>
  <si>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</si>
  <si>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</si>
  <si>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</si>
  <si>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</si>
  <si>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</si>
  <si>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</si>
  <si>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</si>
  <si>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</si>
  <si>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</si>
  <si>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</si>
  <si>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</si>
  <si>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</si>
  <si>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</si>
  <si>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</si>
  <si>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</si>
  <si>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</si>
  <si>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</si>
  <si>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</si>
  <si>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</si>
  <si>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</si>
  <si>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</si>
  <si>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</si>
  <si>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</si>
  <si>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</si>
  <si>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</si>
  <si>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</si>
  <si>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</si>
  <si>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</si>
  <si>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</si>
  <si>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</si>
  <si>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</si>
  <si>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</si>
  <si>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</si>
  <si>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</si>
  <si>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</si>
  <si>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</si>
  <si>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</si>
  <si>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</si>
  <si>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</si>
  <si>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</si>
  <si>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</si>
  <si>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</si>
  <si>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</si>
  <si>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</si>
  <si>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</si>
  <si>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</si>
  <si>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</si>
  <si>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</si>
  <si>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</si>
  <si>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</si>
  <si>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</si>
  <si>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</si>
  <si>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</si>
  <si>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</si>
  <si>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فيزيك</t>
  </si>
  <si>
    <t>د. وعد محمد تجاة صبري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</si>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</sst>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</font>
    <font>
      <sz val="10"/>
      <color rgb="FF000000"/>
      <name val="Arial"/>
    </font>
    <font>
      <b/>
      <sz val="14"/>
      <color rgb="FFFFFFFF"/>
      <name val="Calibri"/>
    </font>
    <font>
      <b/>
      <sz val="11"/>
      <color rgb="FF000000"/>
      <name val="Tahoma"/>
    </font>
    <font>
      <b/>
      <sz val="12"/>
      <color rgb="FF000000"/>
      <name val="Arial"/>
    </font>
    <font>
      <b/>
      <sz val="12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0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2"/>
      <color rgb="FF000000"/>
      <name val="Calibri"/>
    </font>
    <font>
      <sz val="11"/>
      <color rgb="FF000000"/>
      <name val="Arial"/>
    </font>
    <font>
      <sz val="10"/>
      <color rgb="FF000000"/>
      <name val="Arial"/>
    </font>
    <font>
      <b/>
      <sz val="12"/>
      <color rgb="FF000000"/>
      <name val="Tahoma"/>
    </font>
    <font>
      <sz val="11"/>
      <color rgb="FF000000"/>
      <name val="Tahoma"/>
    </font>
    <font>
      <sz val="11"/>
      <color rgb="FF000000"/>
      <name val="Calibri"/>
      <charset val="178"/>
    </font>
    <font>
      <sz val="22"/>
      <color rgb="FFFFFFFF"/>
      <name val="Unikurd Jino"/>
    </font>
    <font>
      <sz val="22"/>
      <color rgb="FF000000"/>
      <name val="Unikurd Jino"/>
    </font>
    <font>
      <b/>
      <sz val="16"/>
      <color rgb="FFFFFFFF"/>
      <name val="Times New Roman"/>
    </font>
    <font>
      <b/>
      <sz val="14"/>
      <color rgb="FF000000"/>
      <name val="Calibri"/>
    </font>
    <font>
      <sz val="14"/>
      <color rgb="FFFFFFFF"/>
      <name val="Calibri"/>
    </font>
    <font>
      <sz val="14"/>
      <color rgb="FF000000"/>
      <name val="Calibri"/>
    </font>
    <font>
      <b/>
      <sz val="14"/>
      <color rgb="FF000000"/>
      <name val="Times New Roman"/>
    </font>
    <font>
      <b/>
      <sz val="14"/>
      <color rgb="FF000000"/>
      <name val="Cambria"/>
    </font>
    <font>
      <b/>
      <sz val="12"/>
      <color rgb="FF000000"/>
      <name val="Calibri"/>
    </font>
    <font>
      <sz val="14"/>
      <color rgb="FF000000"/>
      <name val="Calibri"/>
      <charset val="178"/>
    </font>
    <font>
      <b/>
      <sz val="11"/>
      <color rgb="FF000000"/>
      <name val="Calibri"/>
    </font>
    <font>
      <b/>
      <sz val="12"/>
      <color rgb="FF000000"/>
      <name val="Times New Roman"/>
    </font>
    <font>
      <b/>
      <sz val="13"/>
      <color rgb="FF00000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rgb="FF963734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rgb="FFDDD9C3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C000"/>
      </patternFill>
    </fill>
    <fill>
      <patternFill patternType="solid">
        <fgColor rgb="FFFFFFFF"/>
        <bgColor rgb="FFDD7E6B"/>
      </patternFill>
    </fill>
    <fill>
      <patternFill patternType="solid">
        <fgColor rgb="FFFFFFFF"/>
        <bgColor indexed="64"/>
      </patternFill>
    </fill>
    <fill>
      <patternFill patternType="solid">
        <fgColor rgb="FFE36B0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BD4B4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>
      <protection locked="0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/>
    <xf numFmtId="0" fontId="4" fillId="0" borderId="6" xfId="0" applyFont="1" applyBorder="1">
      <alignment vertical="center"/>
    </xf>
    <xf numFmtId="0" fontId="4" fillId="10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14" borderId="7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1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2" fillId="3" borderId="4" xfId="0" applyFont="1" applyFill="1" applyBorder="1">
      <alignment vertical="center"/>
    </xf>
    <xf numFmtId="0" fontId="10" fillId="0" borderId="3" xfId="0" applyFont="1" applyBorder="1" applyAlignment="1"/>
    <xf numFmtId="0" fontId="10" fillId="0" borderId="3" xfId="0" applyFont="1" applyBorder="1">
      <alignment vertical="center"/>
    </xf>
    <xf numFmtId="0" fontId="10" fillId="16" borderId="0" xfId="0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0" fontId="10" fillId="14" borderId="7" xfId="0" applyFont="1" applyFill="1" applyBorder="1" applyAlignment="1"/>
    <xf numFmtId="0" fontId="10" fillId="1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/>
    <xf numFmtId="0" fontId="10" fillId="0" borderId="0" xfId="0" applyFo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0" fillId="14" borderId="6" xfId="0" applyFont="1" applyFill="1" applyBorder="1" applyAlignment="1">
      <alignment horizontal="right"/>
    </xf>
    <xf numFmtId="0" fontId="10" fillId="14" borderId="6" xfId="0" applyFont="1" applyFill="1" applyBorder="1" applyAlignment="1">
      <alignment horizontal="right" vertical="center"/>
    </xf>
    <xf numFmtId="0" fontId="10" fillId="3" borderId="6" xfId="0" applyFont="1" applyFill="1" applyBorder="1">
      <alignment vertical="center"/>
    </xf>
    <xf numFmtId="0" fontId="14" fillId="0" borderId="0" xfId="0" applyFont="1" applyAlignment="1">
      <alignment horizontal="right"/>
    </xf>
    <xf numFmtId="0" fontId="10" fillId="3" borderId="6" xfId="0" applyFont="1" applyFill="1" applyBorder="1" applyAlignment="1">
      <alignment vertical="center" wrapText="1"/>
    </xf>
    <xf numFmtId="0" fontId="10" fillId="14" borderId="6" xfId="0" applyFont="1" applyFill="1" applyBorder="1">
      <alignment vertical="center"/>
    </xf>
    <xf numFmtId="0" fontId="14" fillId="0" borderId="0" xfId="0" applyFont="1">
      <alignment vertical="center"/>
    </xf>
    <xf numFmtId="0" fontId="10" fillId="14" borderId="6" xfId="0" applyFont="1" applyFill="1" applyBorder="1" applyAlignment="1"/>
    <xf numFmtId="0" fontId="10" fillId="3" borderId="6" xfId="0" applyFont="1" applyFill="1" applyBorder="1" applyAlignment="1">
      <alignment horizontal="right" vertical="center"/>
    </xf>
    <xf numFmtId="0" fontId="10" fillId="0" borderId="6" xfId="0" applyFont="1" applyBorder="1" applyAlignment="1"/>
    <xf numFmtId="0" fontId="10" fillId="18" borderId="6" xfId="0" applyFont="1" applyFill="1" applyBorder="1" applyAlignment="1">
      <alignment horizontal="right" vertical="center"/>
    </xf>
    <xf numFmtId="0" fontId="10" fillId="19" borderId="6" xfId="0" applyFont="1" applyFill="1" applyBorder="1" applyAlignment="1">
      <alignment horizontal="center"/>
    </xf>
    <xf numFmtId="0" fontId="10" fillId="20" borderId="6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10" fillId="21" borderId="0" xfId="0" applyFont="1" applyFill="1" applyAlignment="1">
      <alignment horizontal="center"/>
    </xf>
    <xf numFmtId="0" fontId="10" fillId="2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1" applyAlignment="1" applyProtection="1"/>
    <xf numFmtId="0" fontId="18" fillId="0" borderId="0" xfId="1" applyAlignment="1" applyProtection="1">
      <alignment horizontal="center" vertical="center"/>
    </xf>
    <xf numFmtId="0" fontId="20" fillId="23" borderId="0" xfId="1" applyFont="1" applyFill="1" applyAlignment="1" applyProtection="1"/>
    <xf numFmtId="0" fontId="21" fillId="2" borderId="7" xfId="1" applyFont="1" applyFill="1" applyBorder="1" applyAlignment="1" applyProtection="1">
      <alignment horizontal="right" vertical="center" wrapText="1"/>
    </xf>
    <xf numFmtId="0" fontId="21" fillId="2" borderId="7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2" fillId="23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 wrapText="1"/>
    </xf>
    <xf numFmtId="0" fontId="23" fillId="2" borderId="0" xfId="1" applyFont="1" applyFill="1" applyAlignment="1" applyProtection="1">
      <alignment horizontal="center" vertical="center"/>
    </xf>
    <xf numFmtId="0" fontId="24" fillId="23" borderId="0" xfId="1" applyFont="1" applyFill="1" applyAlignment="1" applyProtection="1">
      <alignment horizontal="center" vertical="center"/>
    </xf>
    <xf numFmtId="0" fontId="25" fillId="24" borderId="7" xfId="1" applyFont="1" applyFill="1" applyBorder="1" applyAlignment="1" applyProtection="1">
      <alignment horizontal="center" vertical="center" wrapText="1"/>
    </xf>
    <xf numFmtId="0" fontId="26" fillId="24" borderId="7" xfId="1" applyFont="1" applyFill="1" applyBorder="1" applyAlignment="1" applyProtection="1">
      <alignment horizontal="center" vertical="center" wrapText="1"/>
    </xf>
    <xf numFmtId="0" fontId="26" fillId="24" borderId="7" xfId="1" applyFont="1" applyFill="1" applyBorder="1" applyAlignment="1" applyProtection="1">
      <alignment horizontal="center" vertical="center"/>
    </xf>
    <xf numFmtId="0" fontId="27" fillId="7" borderId="0" xfId="1" applyFont="1" applyFill="1" applyAlignment="1" applyProtection="1">
      <alignment horizontal="center"/>
    </xf>
    <xf numFmtId="0" fontId="25" fillId="7" borderId="12" xfId="1" applyFont="1" applyFill="1" applyBorder="1" applyAlignment="1" applyProtection="1">
      <alignment horizontal="center" vertical="center" wrapText="1"/>
    </xf>
    <xf numFmtId="0" fontId="25" fillId="12" borderId="13" xfId="1" applyFont="1" applyFill="1" applyBorder="1" applyAlignment="1" applyProtection="1">
      <alignment horizontal="center" vertical="center" wrapText="1"/>
    </xf>
    <xf numFmtId="0" fontId="28" fillId="0" borderId="14" xfId="1" applyFont="1" applyBorder="1" applyAlignment="1" applyProtection="1">
      <alignment horizontal="center" vertical="center"/>
    </xf>
    <xf numFmtId="0" fontId="27" fillId="25" borderId="0" xfId="1" applyFont="1" applyFill="1" applyAlignment="1" applyProtection="1">
      <alignment horizontal="center"/>
    </xf>
    <xf numFmtId="0" fontId="25" fillId="24" borderId="7" xfId="1" applyFont="1" applyFill="1" applyBorder="1" applyAlignment="1" applyProtection="1">
      <alignment horizontal="justify" vertical="center" wrapText="1"/>
    </xf>
    <xf numFmtId="0" fontId="28" fillId="26" borderId="7" xfId="1" applyFont="1" applyFill="1" applyBorder="1" applyAlignment="1" applyProtection="1">
      <alignment horizontal="center" vertical="center"/>
    </xf>
    <xf numFmtId="0" fontId="28" fillId="0" borderId="7" xfId="1" applyFont="1" applyBorder="1" applyAlignment="1" applyProtection="1">
      <alignment horizontal="center" vertical="center"/>
    </xf>
    <xf numFmtId="0" fontId="29" fillId="0" borderId="0" xfId="1" applyFont="1" applyAlignment="1" applyProtection="1"/>
    <xf numFmtId="0" fontId="29" fillId="6" borderId="0" xfId="1" applyFont="1" applyFill="1" applyAlignment="1" applyProtection="1"/>
    <xf numFmtId="0" fontId="25" fillId="7" borderId="7" xfId="1" applyFont="1" applyFill="1" applyBorder="1" applyAlignment="1" applyProtection="1">
      <alignment horizontal="center" vertical="center" wrapText="1"/>
    </xf>
    <xf numFmtId="0" fontId="28" fillId="7" borderId="7" xfId="1" applyFont="1" applyFill="1" applyBorder="1" applyAlignment="1" applyProtection="1">
      <alignment horizontal="center" vertical="center"/>
    </xf>
    <xf numFmtId="0" fontId="28" fillId="7" borderId="7" xfId="1" applyFont="1" applyFill="1" applyBorder="1" applyAlignment="1" applyProtection="1"/>
    <xf numFmtId="0" fontId="30" fillId="24" borderId="7" xfId="1" applyFont="1" applyFill="1" applyBorder="1" applyAlignment="1" applyProtection="1">
      <alignment horizontal="justify" vertical="center" wrapText="1"/>
    </xf>
    <xf numFmtId="0" fontId="31" fillId="24" borderId="7" xfId="1" applyFont="1" applyFill="1" applyBorder="1" applyAlignment="1" applyProtection="1">
      <alignment horizontal="justify" vertical="center" wrapText="1"/>
    </xf>
    <xf numFmtId="0" fontId="28" fillId="0" borderId="7" xfId="1" applyFont="1" applyBorder="1" applyAlignment="1" applyProtection="1"/>
    <xf numFmtId="0" fontId="28" fillId="6" borderId="7" xfId="1" applyFont="1" applyFill="1" applyBorder="1" applyAlignment="1" applyProtection="1">
      <alignment horizontal="center" vertical="center"/>
    </xf>
    <xf numFmtId="0" fontId="18" fillId="9" borderId="0" xfId="1" applyFill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4" fillId="13" borderId="0" xfId="0" applyFont="1" applyFill="1" applyAlignment="1">
      <alignment horizontal="right" vertical="center" wrapText="1"/>
    </xf>
    <xf numFmtId="0" fontId="13" fillId="17" borderId="11" xfId="0" applyFont="1" applyFill="1" applyBorder="1" applyAlignment="1">
      <alignment horizontal="right"/>
    </xf>
    <xf numFmtId="0" fontId="13" fillId="17" borderId="1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3" fillId="17" borderId="8" xfId="0" applyFont="1" applyFill="1" applyBorder="1" applyAlignment="1">
      <alignment horizontal="right"/>
    </xf>
    <xf numFmtId="0" fontId="13" fillId="17" borderId="9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5" fillId="6" borderId="15" xfId="1" applyFont="1" applyFill="1" applyBorder="1" applyAlignment="1" applyProtection="1">
      <alignment horizontal="center" vertical="center" wrapText="1"/>
    </xf>
    <xf numFmtId="0" fontId="25" fillId="6" borderId="16" xfId="1" applyFont="1" applyFill="1" applyBorder="1" applyAlignment="1" applyProtection="1">
      <alignment horizontal="center" vertical="center" wrapText="1"/>
    </xf>
    <xf numFmtId="0" fontId="25" fillId="6" borderId="17" xfId="1" applyFont="1" applyFill="1" applyBorder="1" applyAlignment="1" applyProtection="1">
      <alignment horizontal="center" vertical="center" wrapText="1"/>
    </xf>
    <xf numFmtId="0" fontId="25" fillId="9" borderId="18" xfId="1" applyFont="1" applyFill="1" applyBorder="1" applyAlignment="1" applyProtection="1">
      <alignment horizontal="center" vertical="center" wrapText="1"/>
    </xf>
    <xf numFmtId="0" fontId="25" fillId="9" borderId="19" xfId="1" applyFont="1" applyFill="1" applyBorder="1" applyAlignment="1" applyProtection="1">
      <alignment horizontal="center" vertical="center" wrapText="1"/>
    </xf>
    <xf numFmtId="0" fontId="19" fillId="2" borderId="0" xfId="1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28239</xdr:colOff>
      <xdr:row>1</xdr:row>
      <xdr:rowOff>12382</xdr:rowOff>
    </xdr:from>
    <xdr:to>
      <xdr:col>1</xdr:col>
      <xdr:colOff>2012768</xdr:colOff>
      <xdr:row>5</xdr:row>
      <xdr:rowOff>176956</xdr:rowOff>
    </xdr:to>
    <xdr:pic>
      <xdr:nvPicPr>
        <xdr:cNvPr id="2" name="Picture 9" descr=" "/>
        <xdr:cNvPicPr/>
      </xdr:nvPicPr>
      <xdr:blipFill>
        <a:blip xmlns:r="http://schemas.openxmlformats.org/officeDocument/2006/relationships" r:embed="rId1"/>
        <a:srcRect l="10728" t="10511" r="9040" b="8218"/>
        <a:stretch>
          <a:fillRect/>
        </a:stretch>
      </xdr:blipFill>
      <xdr:spPr>
        <a:xfrm>
          <a:off x="-1415753344" y="457200"/>
          <a:ext cx="2302336" cy="962025"/>
        </a:xfrm>
        <a:prstGeom prst="roundRect">
          <a:avLst/>
        </a:prstGeom>
        <a:solidFill>
          <a:srgbClr val="EDEDED"/>
        </a:solidFill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413447</xdr:colOff>
      <xdr:row>0</xdr:row>
      <xdr:rowOff>36053</xdr:rowOff>
    </xdr:from>
    <xdr:to>
      <xdr:col>4</xdr:col>
      <xdr:colOff>1278430</xdr:colOff>
      <xdr:row>3</xdr:row>
      <xdr:rowOff>0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 l="10728" t="10511" r="9040" b="8218"/>
        <a:stretch>
          <a:fillRect/>
        </a:stretch>
      </xdr:blipFill>
      <xdr:spPr>
        <a:xfrm>
          <a:off x="-1652185728" y="47625"/>
          <a:ext cx="1645824" cy="492917"/>
        </a:xfrm>
        <a:prstGeom prst="roundRect">
          <a:avLst/>
        </a:prstGeom>
        <a:solidFill>
          <a:srgbClr val="EDEDED"/>
        </a:solidFill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tabSelected="1" topLeftCell="A46" zoomScale="90" workbookViewId="0">
      <selection activeCell="E45" sqref="E45"/>
    </sheetView>
  </sheetViews>
  <sheetFormatPr defaultColWidth="9" defaultRowHeight="15.75" customHeight="1"/>
  <cols>
    <col min="1" max="1" width="4.7109375" customWidth="1"/>
    <col min="2" max="2" width="78.28515625" style="1" customWidth="1"/>
    <col min="3" max="3" width="17.85546875" customWidth="1"/>
    <col min="4" max="4" width="22.7109375" customWidth="1"/>
    <col min="5" max="5" width="16.85546875" customWidth="1"/>
    <col min="6" max="6" width="17.7109375" customWidth="1"/>
    <col min="7" max="256" width="14" customWidth="1"/>
  </cols>
  <sheetData>
    <row r="1" spans="1:13" ht="34.5" customHeight="1">
      <c r="A1" s="99" t="s">
        <v>49</v>
      </c>
      <c r="B1" s="100"/>
      <c r="C1" s="101"/>
      <c r="D1" s="101"/>
      <c r="E1" s="101"/>
      <c r="F1" s="2"/>
      <c r="G1" s="98" t="s">
        <v>22</v>
      </c>
      <c r="H1" s="98"/>
    </row>
    <row r="2" spans="1:13">
      <c r="A2" s="94" t="s">
        <v>44</v>
      </c>
      <c r="B2" s="95"/>
      <c r="C2" s="89" t="s">
        <v>169</v>
      </c>
      <c r="D2" s="90"/>
      <c r="E2" s="3" t="s">
        <v>10</v>
      </c>
      <c r="F2" s="4">
        <f>E67</f>
        <v>20</v>
      </c>
    </row>
    <row r="3" spans="1:13">
      <c r="A3" s="94" t="s">
        <v>45</v>
      </c>
      <c r="B3" s="95"/>
      <c r="C3" s="89" t="s">
        <v>52</v>
      </c>
      <c r="D3" s="90"/>
      <c r="E3" s="3" t="s">
        <v>11</v>
      </c>
      <c r="F3" s="5">
        <f t="shared" ref="F3" si="0">E68</f>
        <v>103</v>
      </c>
      <c r="G3" s="6" t="str">
        <f>IF(C5="مامۆستای یاریدەدەر",IF(E68&gt;=10,"خاڵی كارا تەواوە",IF(AND(E68&gt;=0,E68&lt;10),"خاڵی كارا لاوازە",IF(AND(E68&gt;=0,E68&lt;10),"B",IF(AND(E68&gt;=0,E68&lt;10),"C",IF(AND(E68&gt;=0,E68&lt;10),"D","E"))))),IF(C5="مامۆستا",IF(E68&gt;=16,"خاڵی كارا تەواوە",IF(AND(E68&gt;=16,E68&lt;17),"A",IF(AND(E68&gt;=0,E68&lt;16),"خاڵی كارا لاوازە",IF(AND(E68&gt;=16,E68&lt;17),"C",IF(AND(E68&gt;=16,E68&lt;17),"D","E"))))),IF(C5="پرۆفیسۆری یاریدەدەر",IF(E68&gt;=28,"خاڵی كارا تەواوە",IF(AND(E68&gt;=0,E68&lt;28),"خاڵی كارا لاوازە",IF(AND(E68&gt;=28,E68&lt;29),"B",IF(AND(E68&gt;=28,E68&lt;29),"C",IF(AND(E68&gt;=28,E68&lt;29),"D","E"))))),IF(E68&gt;=35,"خاڵی كارا تەواوە",IF(AND(E68&gt;=0,E68&lt;35),"خاڵی كارا لاوازە",IF(AND(E68&gt;=35,E68&lt;36),"B",IF(AND(E68&gt;=35,E68&lt;36),"C",IF(AND(E68&gt;=35,E68&lt;36),"D","E"))))))))</f>
        <v>خاڵی كارا تەواوە</v>
      </c>
    </row>
    <row r="4" spans="1:13">
      <c r="A4" s="94" t="s">
        <v>46</v>
      </c>
      <c r="B4" s="95"/>
      <c r="C4" s="89" t="s">
        <v>168</v>
      </c>
      <c r="D4" s="90"/>
      <c r="E4" s="3" t="s">
        <v>12</v>
      </c>
      <c r="F4" s="7">
        <f>IF(E69&gt;199,200,E69)</f>
        <v>123</v>
      </c>
    </row>
    <row r="5" spans="1:13">
      <c r="A5" s="94" t="s">
        <v>47</v>
      </c>
      <c r="B5" s="95"/>
      <c r="C5" s="89" t="s">
        <v>170</v>
      </c>
      <c r="D5" s="90"/>
      <c r="E5" s="8"/>
      <c r="F5" s="8"/>
    </row>
    <row r="6" spans="1:13" ht="18">
      <c r="A6" s="9"/>
      <c r="B6" s="10" t="s">
        <v>0</v>
      </c>
      <c r="C6" s="11" t="s">
        <v>1</v>
      </c>
      <c r="D6" s="12" t="s">
        <v>2</v>
      </c>
      <c r="E6" s="13" t="s">
        <v>13</v>
      </c>
      <c r="F6" s="14" t="s">
        <v>23</v>
      </c>
      <c r="G6" s="15"/>
    </row>
    <row r="7" spans="1:13" ht="14.25" customHeight="1">
      <c r="A7" s="16">
        <v>-1</v>
      </c>
      <c r="B7" s="17" t="s">
        <v>68</v>
      </c>
      <c r="C7" s="18">
        <v>1</v>
      </c>
      <c r="D7" s="19">
        <v>12</v>
      </c>
      <c r="E7" s="20">
        <f>D7</f>
        <v>12</v>
      </c>
      <c r="F7" s="91" t="s">
        <v>167</v>
      </c>
      <c r="G7" s="91"/>
      <c r="H7" s="91"/>
      <c r="I7" s="91"/>
    </row>
    <row r="8" spans="1:13" ht="14.25" customHeight="1">
      <c r="A8" s="16">
        <v>-2</v>
      </c>
      <c r="B8" s="17" t="s">
        <v>43</v>
      </c>
      <c r="C8" s="18">
        <v>3</v>
      </c>
      <c r="D8" s="19">
        <v>0</v>
      </c>
      <c r="E8" s="20">
        <f t="shared" ref="E8:E11" si="1">D8*C8</f>
        <v>0</v>
      </c>
      <c r="F8" s="91"/>
      <c r="G8" s="91"/>
      <c r="H8" s="91"/>
      <c r="I8" s="91"/>
      <c r="J8" s="21"/>
      <c r="K8" s="21"/>
      <c r="L8" s="21"/>
      <c r="M8" s="21"/>
    </row>
    <row r="9" spans="1:13" ht="14.25" customHeight="1">
      <c r="A9" s="16">
        <v>-3</v>
      </c>
      <c r="B9" s="17" t="s">
        <v>73</v>
      </c>
      <c r="C9" s="18">
        <v>3</v>
      </c>
      <c r="D9" s="19">
        <v>4</v>
      </c>
      <c r="E9" s="20">
        <f t="shared" si="1"/>
        <v>12</v>
      </c>
      <c r="F9" s="91"/>
      <c r="G9" s="91"/>
      <c r="H9" s="91"/>
      <c r="I9" s="91"/>
    </row>
    <row r="10" spans="1:13" ht="18" customHeight="1">
      <c r="A10" s="16">
        <v>-4</v>
      </c>
      <c r="B10" s="17" t="s">
        <v>74</v>
      </c>
      <c r="C10" s="18">
        <v>6</v>
      </c>
      <c r="D10" s="19">
        <v>0</v>
      </c>
      <c r="E10" s="20">
        <f t="shared" si="1"/>
        <v>0</v>
      </c>
      <c r="F10" s="91"/>
      <c r="G10" s="91"/>
      <c r="H10" s="91"/>
      <c r="I10" s="91"/>
    </row>
    <row r="11" spans="1:13" ht="14.25" customHeight="1">
      <c r="A11" s="16">
        <v>-5</v>
      </c>
      <c r="B11" s="22" t="s">
        <v>70</v>
      </c>
      <c r="C11" s="18">
        <v>10</v>
      </c>
      <c r="D11" s="19">
        <v>0</v>
      </c>
      <c r="E11" s="20">
        <f t="shared" si="1"/>
        <v>0</v>
      </c>
      <c r="F11" s="91"/>
      <c r="G11" s="91"/>
      <c r="H11" s="91"/>
      <c r="I11" s="91"/>
    </row>
    <row r="12" spans="1:13" ht="14.25" customHeight="1">
      <c r="A12" s="16">
        <v>-6</v>
      </c>
      <c r="B12" s="17" t="s">
        <v>30</v>
      </c>
      <c r="C12" s="18">
        <v>12</v>
      </c>
      <c r="D12" s="19">
        <v>0</v>
      </c>
      <c r="E12" s="20">
        <f t="shared" ref="E12:E13" si="2">D12*C12</f>
        <v>0</v>
      </c>
      <c r="F12" s="91"/>
      <c r="G12" s="91"/>
      <c r="H12" s="91"/>
      <c r="I12" s="91"/>
    </row>
    <row r="13" spans="1:13" ht="14.25" customHeight="1">
      <c r="A13" s="16">
        <v>-7</v>
      </c>
      <c r="B13" s="17" t="s">
        <v>84</v>
      </c>
      <c r="C13" s="18">
        <v>15</v>
      </c>
      <c r="D13" s="19">
        <v>0</v>
      </c>
      <c r="E13" s="20">
        <f t="shared" si="2"/>
        <v>0</v>
      </c>
      <c r="F13" s="91"/>
      <c r="G13" s="91"/>
      <c r="H13" s="91"/>
      <c r="I13" s="91"/>
    </row>
    <row r="14" spans="1:13" ht="14.25" customHeight="1">
      <c r="A14" s="23" t="s">
        <v>71</v>
      </c>
      <c r="B14" s="24"/>
      <c r="C14" s="23"/>
      <c r="D14" s="23"/>
      <c r="E14" s="25">
        <f>SUM(E7:E13)</f>
        <v>24</v>
      </c>
      <c r="F14" s="91"/>
      <c r="G14" s="91"/>
      <c r="H14" s="91"/>
      <c r="I14" s="91"/>
    </row>
    <row r="15" spans="1:13" ht="23.25" customHeight="1">
      <c r="A15" s="96" t="s">
        <v>35</v>
      </c>
      <c r="B15" s="97"/>
      <c r="C15" s="11" t="s">
        <v>1</v>
      </c>
      <c r="D15" s="12" t="s">
        <v>2</v>
      </c>
      <c r="E15" s="26"/>
      <c r="F15" s="91"/>
      <c r="G15" s="91"/>
      <c r="H15" s="91"/>
      <c r="I15" s="91"/>
    </row>
    <row r="16" spans="1:13" ht="14.25" customHeight="1">
      <c r="A16" s="27">
        <v>-8</v>
      </c>
      <c r="B16" s="17" t="s">
        <v>72</v>
      </c>
      <c r="C16" s="28">
        <v>5</v>
      </c>
      <c r="D16" s="29">
        <v>0</v>
      </c>
      <c r="E16" s="20">
        <f t="shared" ref="E16:E19" si="3">D16*C16</f>
        <v>0</v>
      </c>
      <c r="F16" s="91"/>
      <c r="G16" s="91"/>
      <c r="H16" s="91"/>
      <c r="I16" s="91"/>
    </row>
    <row r="17" spans="1:13" ht="15">
      <c r="A17" s="27">
        <v>-9</v>
      </c>
      <c r="B17" s="17" t="s">
        <v>36</v>
      </c>
      <c r="C17" s="28">
        <v>7</v>
      </c>
      <c r="D17" s="29">
        <v>0</v>
      </c>
      <c r="E17" s="20">
        <f t="shared" si="3"/>
        <v>0</v>
      </c>
      <c r="F17" s="91"/>
      <c r="G17" s="91"/>
      <c r="H17" s="91"/>
      <c r="I17" s="91"/>
    </row>
    <row r="18" spans="1:13" ht="30">
      <c r="A18" s="16">
        <v>-10</v>
      </c>
      <c r="B18" s="30" t="s">
        <v>75</v>
      </c>
      <c r="C18" s="28">
        <v>2</v>
      </c>
      <c r="D18" s="29">
        <v>4</v>
      </c>
      <c r="E18" s="31">
        <f t="shared" si="3"/>
        <v>8</v>
      </c>
      <c r="F18" s="32" t="s">
        <v>158</v>
      </c>
      <c r="G18" s="33"/>
      <c r="H18" s="33"/>
      <c r="I18" s="33"/>
      <c r="J18" s="33"/>
      <c r="K18" s="33"/>
      <c r="L18" s="33"/>
      <c r="M18" s="33"/>
    </row>
    <row r="19" spans="1:13" ht="30">
      <c r="A19" s="16">
        <v>-11</v>
      </c>
      <c r="B19" s="30" t="s">
        <v>69</v>
      </c>
      <c r="C19" s="28">
        <v>3</v>
      </c>
      <c r="D19" s="29">
        <v>0</v>
      </c>
      <c r="E19" s="20">
        <f t="shared" si="3"/>
        <v>0</v>
      </c>
      <c r="F19" s="32" t="s">
        <v>158</v>
      </c>
      <c r="G19" s="33"/>
      <c r="H19" s="33"/>
      <c r="I19" s="33"/>
      <c r="J19" s="33"/>
      <c r="K19" s="33"/>
      <c r="L19" s="33"/>
      <c r="M19" s="33"/>
    </row>
    <row r="20" spans="1:13" ht="15">
      <c r="A20" s="27">
        <v>-12</v>
      </c>
      <c r="B20" s="17" t="s">
        <v>85</v>
      </c>
      <c r="C20" s="28">
        <v>3</v>
      </c>
      <c r="D20" s="29">
        <v>0</v>
      </c>
      <c r="E20" s="20">
        <f t="shared" ref="E20:E21" si="4">D20*C20</f>
        <v>0</v>
      </c>
      <c r="F20" s="32" t="s">
        <v>158</v>
      </c>
      <c r="G20" s="33"/>
      <c r="H20" s="33"/>
      <c r="I20" s="33"/>
      <c r="J20" s="33"/>
      <c r="K20" s="33"/>
      <c r="L20" s="33"/>
      <c r="M20" s="33"/>
    </row>
    <row r="21" spans="1:13" ht="15">
      <c r="A21" s="27">
        <v>-13</v>
      </c>
      <c r="B21" s="17" t="s">
        <v>78</v>
      </c>
      <c r="C21" s="28">
        <v>6</v>
      </c>
      <c r="D21" s="29">
        <v>0</v>
      </c>
      <c r="E21" s="20">
        <f t="shared" si="4"/>
        <v>0</v>
      </c>
      <c r="F21" s="32"/>
      <c r="G21" s="33"/>
      <c r="H21" s="33"/>
      <c r="I21" s="33"/>
      <c r="J21" s="33"/>
      <c r="K21" s="33"/>
      <c r="L21" s="33"/>
      <c r="M21" s="33"/>
    </row>
    <row r="22" spans="1:13" ht="28.5" customHeight="1">
      <c r="A22" s="27">
        <v>-14</v>
      </c>
      <c r="B22" s="17" t="s">
        <v>79</v>
      </c>
      <c r="C22" s="28">
        <v>10</v>
      </c>
      <c r="D22" s="29">
        <v>0</v>
      </c>
      <c r="E22" s="20">
        <f>D22*C22</f>
        <v>0</v>
      </c>
      <c r="F22" s="32"/>
      <c r="G22" s="33"/>
      <c r="H22" s="33"/>
      <c r="I22" s="33"/>
      <c r="J22" s="33"/>
      <c r="K22" s="33"/>
      <c r="L22" s="33"/>
      <c r="M22" s="33"/>
    </row>
    <row r="23" spans="1:13" ht="30.75" customHeight="1">
      <c r="A23" s="34" t="s">
        <v>86</v>
      </c>
      <c r="B23" s="35"/>
      <c r="C23" s="34"/>
      <c r="D23" s="34"/>
      <c r="E23" s="25">
        <f>SUM(E16:E22)</f>
        <v>8</v>
      </c>
      <c r="F23" s="32"/>
      <c r="G23" s="33"/>
      <c r="H23" s="33"/>
      <c r="I23" s="33"/>
      <c r="J23" s="33"/>
      <c r="K23" s="33"/>
      <c r="L23" s="33"/>
      <c r="M23" s="33"/>
    </row>
    <row r="24" spans="1:13" ht="19.5" customHeight="1">
      <c r="A24" s="96" t="s">
        <v>3</v>
      </c>
      <c r="B24" s="93"/>
      <c r="C24" s="11" t="s">
        <v>1</v>
      </c>
      <c r="D24" s="12" t="s">
        <v>2</v>
      </c>
      <c r="E24" s="36"/>
      <c r="F24" s="32"/>
      <c r="G24" s="33"/>
      <c r="H24" s="33"/>
      <c r="I24" s="33"/>
      <c r="J24" s="33"/>
      <c r="K24" s="33"/>
      <c r="L24" s="33"/>
    </row>
    <row r="25" spans="1:13" ht="15">
      <c r="A25" s="27">
        <v>-15</v>
      </c>
      <c r="B25" s="17" t="s">
        <v>21</v>
      </c>
      <c r="C25" s="18">
        <v>12</v>
      </c>
      <c r="D25" s="19">
        <v>0</v>
      </c>
      <c r="E25" s="20">
        <f t="shared" ref="E25:E35" si="5">D25*C25</f>
        <v>0</v>
      </c>
      <c r="F25" s="32"/>
      <c r="G25" s="33"/>
      <c r="H25" s="33"/>
      <c r="I25" s="33"/>
      <c r="J25" s="33"/>
      <c r="K25" s="33"/>
      <c r="L25" s="33"/>
    </row>
    <row r="26" spans="1:13" ht="15">
      <c r="A26" s="27">
        <v>-16</v>
      </c>
      <c r="B26" s="17" t="s">
        <v>20</v>
      </c>
      <c r="C26" s="18">
        <v>4</v>
      </c>
      <c r="D26" s="19">
        <v>0</v>
      </c>
      <c r="E26" s="20">
        <f t="shared" si="5"/>
        <v>0</v>
      </c>
      <c r="F26" s="32"/>
      <c r="G26" s="33"/>
      <c r="H26" s="33"/>
      <c r="I26" s="33"/>
      <c r="J26" s="33"/>
      <c r="K26" s="33"/>
      <c r="L26" s="33"/>
    </row>
    <row r="27" spans="1:13" ht="15">
      <c r="A27" s="27">
        <v>-17</v>
      </c>
      <c r="B27" s="17" t="s">
        <v>4</v>
      </c>
      <c r="C27" s="18">
        <v>8</v>
      </c>
      <c r="D27" s="19">
        <v>0</v>
      </c>
      <c r="E27" s="20">
        <f t="shared" si="5"/>
        <v>0</v>
      </c>
      <c r="F27" s="32"/>
      <c r="G27" s="33"/>
      <c r="H27" s="33"/>
      <c r="I27" s="33"/>
      <c r="J27" s="33"/>
      <c r="K27" s="33"/>
      <c r="L27" s="33"/>
    </row>
    <row r="28" spans="1:13" ht="15">
      <c r="A28" s="27">
        <v>-18</v>
      </c>
      <c r="B28" s="17" t="s">
        <v>15</v>
      </c>
      <c r="C28" s="18">
        <v>4</v>
      </c>
      <c r="D28" s="19">
        <v>0</v>
      </c>
      <c r="E28" s="20">
        <f t="shared" si="5"/>
        <v>0</v>
      </c>
      <c r="F28" s="37"/>
      <c r="G28" s="33"/>
      <c r="H28" s="33"/>
      <c r="I28" s="33"/>
      <c r="J28" s="33"/>
      <c r="K28" s="33"/>
      <c r="L28" s="33"/>
    </row>
    <row r="29" spans="1:13" ht="15">
      <c r="A29" s="27">
        <v>-19</v>
      </c>
      <c r="B29" s="17" t="s">
        <v>16</v>
      </c>
      <c r="C29" s="18">
        <v>10</v>
      </c>
      <c r="D29" s="19">
        <v>0</v>
      </c>
      <c r="E29" s="20">
        <f t="shared" si="5"/>
        <v>0</v>
      </c>
      <c r="F29" s="32"/>
      <c r="G29" s="33"/>
      <c r="H29" s="33"/>
      <c r="I29" s="33"/>
      <c r="J29" s="33"/>
      <c r="K29" s="33"/>
      <c r="L29" s="33"/>
      <c r="M29" s="33"/>
    </row>
    <row r="30" spans="1:13" ht="15">
      <c r="A30" s="27">
        <v>-20</v>
      </c>
      <c r="B30" s="17" t="s">
        <v>37</v>
      </c>
      <c r="C30" s="18">
        <v>1</v>
      </c>
      <c r="D30" s="19">
        <v>0</v>
      </c>
      <c r="E30" s="20">
        <f t="shared" si="5"/>
        <v>0</v>
      </c>
      <c r="F30" s="32"/>
      <c r="G30" s="33"/>
      <c r="H30" s="33"/>
      <c r="I30" s="33"/>
      <c r="J30" s="33"/>
      <c r="K30" s="33"/>
      <c r="L30" s="33"/>
      <c r="M30" s="33"/>
    </row>
    <row r="31" spans="1:13" ht="15">
      <c r="A31" s="27">
        <v>-21</v>
      </c>
      <c r="B31" s="17" t="s">
        <v>17</v>
      </c>
      <c r="C31" s="18">
        <v>2</v>
      </c>
      <c r="D31" s="19">
        <v>0</v>
      </c>
      <c r="E31" s="20">
        <f t="shared" si="5"/>
        <v>0</v>
      </c>
      <c r="F31" s="32"/>
      <c r="G31" s="33"/>
      <c r="H31" s="33"/>
      <c r="I31" s="33"/>
      <c r="J31" s="33"/>
      <c r="K31" s="33"/>
      <c r="L31" s="33"/>
      <c r="M31" s="33"/>
    </row>
    <row r="32" spans="1:13" ht="15">
      <c r="A32" s="27">
        <v>-22</v>
      </c>
      <c r="B32" s="17" t="s">
        <v>25</v>
      </c>
      <c r="C32" s="18">
        <v>3</v>
      </c>
      <c r="D32" s="19">
        <v>10</v>
      </c>
      <c r="E32" s="20">
        <f t="shared" si="5"/>
        <v>30</v>
      </c>
      <c r="F32" s="32" t="s">
        <v>164</v>
      </c>
      <c r="G32" s="33"/>
      <c r="H32" s="33"/>
      <c r="I32" s="33"/>
      <c r="J32" s="33"/>
      <c r="K32" s="33"/>
      <c r="L32" s="33"/>
      <c r="M32" s="33"/>
    </row>
    <row r="33" spans="1:13" ht="15">
      <c r="A33" s="27">
        <v>-23</v>
      </c>
      <c r="B33" s="17" t="s">
        <v>5</v>
      </c>
      <c r="C33" s="18">
        <v>4</v>
      </c>
      <c r="D33" s="19">
        <v>0</v>
      </c>
      <c r="E33" s="20">
        <f t="shared" si="5"/>
        <v>0</v>
      </c>
      <c r="F33" s="32"/>
      <c r="G33" s="33"/>
      <c r="H33" s="33"/>
      <c r="I33" s="33"/>
      <c r="J33" s="33"/>
      <c r="K33" s="33"/>
      <c r="L33" s="33"/>
      <c r="M33" s="33"/>
    </row>
    <row r="34" spans="1:13" ht="15">
      <c r="A34" s="38">
        <v>-24</v>
      </c>
      <c r="B34" s="17" t="s">
        <v>31</v>
      </c>
      <c r="C34" s="18">
        <v>10</v>
      </c>
      <c r="D34" s="19">
        <v>0</v>
      </c>
      <c r="E34" s="20">
        <f t="shared" si="5"/>
        <v>0</v>
      </c>
      <c r="F34" s="32"/>
      <c r="G34" s="33"/>
      <c r="H34" s="33"/>
      <c r="I34" s="33"/>
      <c r="J34" s="33"/>
      <c r="K34" s="33"/>
      <c r="L34" s="33"/>
      <c r="M34" s="33"/>
    </row>
    <row r="35" spans="1:13" ht="15">
      <c r="A35" s="38">
        <v>-25</v>
      </c>
      <c r="B35" s="17" t="s">
        <v>41</v>
      </c>
      <c r="C35" s="18">
        <v>5</v>
      </c>
      <c r="D35" s="19">
        <v>0</v>
      </c>
      <c r="E35" s="20">
        <f t="shared" si="5"/>
        <v>0</v>
      </c>
      <c r="F35" s="32"/>
      <c r="G35" s="33"/>
      <c r="H35" s="33"/>
      <c r="I35" s="33"/>
      <c r="J35" s="33"/>
      <c r="K35" s="33"/>
      <c r="L35" s="33"/>
      <c r="M35" s="33"/>
    </row>
    <row r="36" spans="1:13" ht="15">
      <c r="A36" s="38">
        <v>-26</v>
      </c>
      <c r="B36" s="17" t="s">
        <v>14</v>
      </c>
      <c r="C36" s="18">
        <v>3</v>
      </c>
      <c r="D36" s="19">
        <v>0</v>
      </c>
      <c r="E36" s="20">
        <f t="shared" ref="E36:E37" si="6">D36*C36</f>
        <v>0</v>
      </c>
      <c r="F36" s="32"/>
      <c r="G36" s="33"/>
      <c r="H36" s="33"/>
      <c r="I36" s="33"/>
      <c r="J36" s="33"/>
      <c r="K36" s="33"/>
      <c r="L36" s="33"/>
      <c r="M36" s="33"/>
    </row>
    <row r="37" spans="1:13" ht="15">
      <c r="A37" s="38">
        <v>-27</v>
      </c>
      <c r="B37" s="17" t="s">
        <v>40</v>
      </c>
      <c r="C37" s="18">
        <v>2</v>
      </c>
      <c r="D37" s="19">
        <v>0</v>
      </c>
      <c r="E37" s="20">
        <f t="shared" si="6"/>
        <v>0</v>
      </c>
      <c r="F37" s="32"/>
      <c r="G37" s="33"/>
      <c r="H37" s="33"/>
      <c r="I37" s="33"/>
      <c r="J37" s="33"/>
      <c r="K37" s="33"/>
      <c r="L37" s="33"/>
      <c r="M37" s="33"/>
    </row>
    <row r="38" spans="1:13" ht="15">
      <c r="A38" s="34" t="s">
        <v>87</v>
      </c>
      <c r="B38" s="35"/>
      <c r="C38" s="34"/>
      <c r="D38" s="34"/>
      <c r="E38" s="25">
        <f>SUM(E25:E37)</f>
        <v>30</v>
      </c>
      <c r="F38" s="32"/>
      <c r="G38" s="33"/>
      <c r="H38" s="33"/>
      <c r="I38" s="33"/>
      <c r="J38" s="33"/>
      <c r="K38" s="33"/>
      <c r="L38" s="33"/>
      <c r="M38" s="33"/>
    </row>
    <row r="39" spans="1:13">
      <c r="A39" s="92" t="s">
        <v>24</v>
      </c>
      <c r="B39" s="93"/>
      <c r="C39" s="11" t="s">
        <v>1</v>
      </c>
      <c r="D39" s="12" t="s">
        <v>2</v>
      </c>
      <c r="E39" s="36"/>
      <c r="F39" s="32"/>
      <c r="G39" s="33"/>
      <c r="H39" s="33"/>
      <c r="I39" s="33"/>
      <c r="J39" s="33"/>
      <c r="K39" s="33"/>
      <c r="L39" s="33"/>
      <c r="M39" s="33"/>
    </row>
    <row r="40" spans="1:13" ht="15">
      <c r="A40" s="39">
        <v>-28</v>
      </c>
      <c r="B40" s="40" t="s">
        <v>89</v>
      </c>
      <c r="C40" s="18">
        <v>3</v>
      </c>
      <c r="D40" s="19">
        <v>0</v>
      </c>
      <c r="E40" s="20">
        <f t="shared" ref="E40:E45" si="7">D40*C40</f>
        <v>0</v>
      </c>
      <c r="F40" s="41"/>
      <c r="G40" s="33"/>
      <c r="H40" s="33"/>
      <c r="I40" s="33"/>
      <c r="J40" s="33"/>
      <c r="K40" s="33"/>
      <c r="L40" s="33"/>
      <c r="M40" s="33"/>
    </row>
    <row r="41" spans="1:13" ht="15">
      <c r="A41" s="39">
        <v>-29</v>
      </c>
      <c r="B41" s="40" t="s">
        <v>88</v>
      </c>
      <c r="C41" s="18">
        <v>2</v>
      </c>
      <c r="D41" s="29">
        <v>16</v>
      </c>
      <c r="E41" s="20">
        <f t="shared" si="7"/>
        <v>32</v>
      </c>
      <c r="F41" s="32"/>
      <c r="G41" s="33"/>
      <c r="H41" s="33"/>
      <c r="I41" s="33"/>
      <c r="J41" s="33"/>
      <c r="K41" s="33"/>
      <c r="L41" s="33"/>
      <c r="M41" s="33"/>
    </row>
    <row r="42" spans="1:13" ht="30">
      <c r="A42" s="39">
        <v>-30</v>
      </c>
      <c r="B42" s="42" t="s">
        <v>33</v>
      </c>
      <c r="C42" s="28">
        <v>10</v>
      </c>
      <c r="D42" s="29">
        <v>0</v>
      </c>
      <c r="E42" s="31">
        <f>IF(D42=0,0,IF(D42&gt;=2,20,10))</f>
        <v>0</v>
      </c>
      <c r="F42" s="32"/>
      <c r="G42" s="33"/>
      <c r="H42" s="33"/>
      <c r="I42" s="33"/>
      <c r="J42" s="33"/>
      <c r="K42" s="33"/>
      <c r="L42" s="33"/>
      <c r="M42" s="33"/>
    </row>
    <row r="43" spans="1:13" ht="15">
      <c r="A43" s="39">
        <v>-31</v>
      </c>
      <c r="B43" s="40" t="s">
        <v>76</v>
      </c>
      <c r="C43" s="18">
        <v>1</v>
      </c>
      <c r="D43" s="29">
        <v>1</v>
      </c>
      <c r="E43" s="20">
        <f t="shared" si="7"/>
        <v>1</v>
      </c>
      <c r="F43" s="32"/>
      <c r="G43" s="33"/>
      <c r="H43" s="33"/>
      <c r="I43" s="33"/>
      <c r="J43" s="33"/>
      <c r="K43" s="33"/>
      <c r="L43" s="33"/>
      <c r="M43" s="33"/>
    </row>
    <row r="44" spans="1:13" ht="30">
      <c r="A44" s="39">
        <v>-32</v>
      </c>
      <c r="B44" s="42" t="s">
        <v>32</v>
      </c>
      <c r="C44" s="28">
        <v>2</v>
      </c>
      <c r="D44" s="29">
        <v>0</v>
      </c>
      <c r="E44" s="31">
        <f t="shared" si="7"/>
        <v>0</v>
      </c>
      <c r="F44" s="32"/>
      <c r="G44" s="33"/>
      <c r="H44" s="33"/>
      <c r="I44" s="33"/>
      <c r="J44" s="33"/>
      <c r="K44" s="33"/>
      <c r="L44" s="33"/>
      <c r="M44" s="33"/>
    </row>
    <row r="45" spans="1:13" ht="15">
      <c r="A45" s="43">
        <v>-33</v>
      </c>
      <c r="B45" s="40" t="s">
        <v>77</v>
      </c>
      <c r="C45" s="18">
        <v>3</v>
      </c>
      <c r="D45" s="29">
        <v>3</v>
      </c>
      <c r="E45" s="20">
        <f t="shared" si="7"/>
        <v>9</v>
      </c>
      <c r="F45" s="44" t="s">
        <v>34</v>
      </c>
      <c r="G45" s="33"/>
      <c r="H45" s="33"/>
      <c r="I45" s="33"/>
      <c r="J45" s="33"/>
      <c r="K45" s="33"/>
      <c r="L45" s="33"/>
      <c r="M45" s="33"/>
    </row>
    <row r="46" spans="1:13" ht="15">
      <c r="A46" s="43">
        <v>-34</v>
      </c>
      <c r="B46" s="40" t="s">
        <v>80</v>
      </c>
      <c r="C46" s="18">
        <v>3</v>
      </c>
      <c r="D46" s="29">
        <v>0</v>
      </c>
      <c r="E46" s="20">
        <f t="shared" ref="E46" si="8">D46*C46</f>
        <v>0</v>
      </c>
      <c r="F46" s="44"/>
      <c r="G46" s="33"/>
      <c r="H46" s="33"/>
      <c r="I46" s="33"/>
      <c r="J46" s="33"/>
      <c r="K46" s="33"/>
      <c r="L46" s="33"/>
      <c r="M46" s="33"/>
    </row>
    <row r="47" spans="1:13" ht="15">
      <c r="A47" s="34" t="s">
        <v>90</v>
      </c>
      <c r="B47" s="35"/>
      <c r="C47" s="34"/>
      <c r="D47" s="34"/>
      <c r="E47" s="25">
        <f>SUM(E40:E46)</f>
        <v>42</v>
      </c>
      <c r="F47" s="44"/>
      <c r="G47" s="33"/>
      <c r="H47" s="33"/>
      <c r="I47" s="33"/>
      <c r="J47" s="33"/>
      <c r="K47" s="33"/>
      <c r="L47" s="33"/>
      <c r="M47" s="33"/>
    </row>
    <row r="48" spans="1:13">
      <c r="A48" s="92" t="s">
        <v>6</v>
      </c>
      <c r="B48" s="93"/>
      <c r="C48" s="11" t="s">
        <v>1</v>
      </c>
      <c r="D48" s="12" t="s">
        <v>2</v>
      </c>
      <c r="E48" s="36"/>
      <c r="F48" s="44"/>
      <c r="G48" s="33"/>
      <c r="H48" s="33"/>
      <c r="I48" s="33"/>
      <c r="J48" s="33"/>
      <c r="K48" s="33"/>
      <c r="L48" s="33"/>
      <c r="M48" s="33"/>
    </row>
    <row r="49" spans="1:13" ht="30.75" customHeight="1">
      <c r="A49" s="45">
        <v>-35</v>
      </c>
      <c r="B49" s="40" t="s">
        <v>81</v>
      </c>
      <c r="C49" s="18">
        <v>1</v>
      </c>
      <c r="D49" s="19">
        <v>2</v>
      </c>
      <c r="E49" s="20">
        <f t="shared" ref="E49:E50" si="9">D49</f>
        <v>2</v>
      </c>
      <c r="F49" s="32" t="s">
        <v>42</v>
      </c>
      <c r="G49" s="33"/>
      <c r="H49" s="33"/>
      <c r="I49" s="33"/>
      <c r="J49" s="33"/>
      <c r="K49" s="33"/>
      <c r="L49" s="33"/>
      <c r="M49" s="33"/>
    </row>
    <row r="50" spans="1:13" ht="15">
      <c r="A50" s="45">
        <v>-36</v>
      </c>
      <c r="B50" s="40" t="s">
        <v>26</v>
      </c>
      <c r="C50" s="18">
        <v>1</v>
      </c>
      <c r="D50" s="19">
        <v>0</v>
      </c>
      <c r="E50" s="20">
        <f t="shared" si="9"/>
        <v>0</v>
      </c>
      <c r="F50" s="44" t="s">
        <v>42</v>
      </c>
      <c r="G50" s="33"/>
      <c r="H50" s="33"/>
      <c r="I50" s="33"/>
      <c r="J50" s="33"/>
      <c r="K50" s="33"/>
      <c r="L50" s="33"/>
      <c r="M50" s="33"/>
    </row>
    <row r="51" spans="1:13" ht="15">
      <c r="A51" s="45">
        <v>-37</v>
      </c>
      <c r="B51" s="40" t="s">
        <v>27</v>
      </c>
      <c r="C51" s="18">
        <v>4</v>
      </c>
      <c r="D51" s="19">
        <v>0</v>
      </c>
      <c r="E51" s="20">
        <f>D51*C51</f>
        <v>0</v>
      </c>
      <c r="F51" s="32" t="s">
        <v>8</v>
      </c>
      <c r="G51" s="33"/>
      <c r="H51" s="33"/>
      <c r="I51" s="33"/>
      <c r="J51" s="33"/>
      <c r="K51" s="33"/>
      <c r="L51" s="33"/>
      <c r="M51" s="33"/>
    </row>
    <row r="52" spans="1:13" ht="15">
      <c r="A52" s="45">
        <v>-38</v>
      </c>
      <c r="B52" s="40" t="s">
        <v>29</v>
      </c>
      <c r="C52" s="18">
        <v>3</v>
      </c>
      <c r="D52" s="19">
        <v>0</v>
      </c>
      <c r="E52" s="20">
        <f>D52*C52</f>
        <v>0</v>
      </c>
      <c r="F52" s="32" t="s">
        <v>42</v>
      </c>
      <c r="G52" s="33"/>
      <c r="H52" s="33"/>
      <c r="I52" s="33"/>
      <c r="J52" s="33"/>
      <c r="K52" s="33"/>
      <c r="L52" s="33"/>
      <c r="M52" s="33"/>
    </row>
    <row r="53" spans="1:13" ht="15">
      <c r="A53" s="45">
        <v>-39</v>
      </c>
      <c r="B53" s="40" t="s">
        <v>28</v>
      </c>
      <c r="C53" s="18">
        <v>6</v>
      </c>
      <c r="D53" s="19">
        <v>0</v>
      </c>
      <c r="E53" s="20">
        <f>D53*C53</f>
        <v>0</v>
      </c>
      <c r="F53" s="32" t="s">
        <v>42</v>
      </c>
      <c r="G53" s="33"/>
      <c r="H53" s="33"/>
      <c r="I53" s="33"/>
      <c r="J53" s="33"/>
      <c r="K53" s="33"/>
      <c r="L53" s="33"/>
      <c r="M53" s="33"/>
    </row>
    <row r="54" spans="1:13" ht="15">
      <c r="A54" s="45">
        <v>-40</v>
      </c>
      <c r="B54" s="40" t="s">
        <v>19</v>
      </c>
      <c r="C54" s="18">
        <v>2</v>
      </c>
      <c r="D54" s="19">
        <v>0</v>
      </c>
      <c r="E54" s="20">
        <f>D54*C54</f>
        <v>0</v>
      </c>
      <c r="F54" s="32" t="s">
        <v>7</v>
      </c>
      <c r="G54" s="33"/>
      <c r="H54" s="33"/>
      <c r="I54" s="33"/>
      <c r="J54" s="33"/>
      <c r="K54" s="33"/>
      <c r="L54" s="33"/>
      <c r="M54" s="33"/>
    </row>
    <row r="55" spans="1:13" ht="15">
      <c r="A55" s="45">
        <v>-41</v>
      </c>
      <c r="B55" s="40" t="s">
        <v>91</v>
      </c>
      <c r="C55" s="18">
        <v>3</v>
      </c>
      <c r="D55" s="19">
        <v>2</v>
      </c>
      <c r="E55" s="20">
        <f>IF(D55=0,0,3)</f>
        <v>3</v>
      </c>
      <c r="F55" s="32" t="s">
        <v>38</v>
      </c>
      <c r="G55" s="33"/>
      <c r="H55" s="33"/>
      <c r="I55" s="33"/>
      <c r="J55" s="33"/>
      <c r="K55" s="33"/>
      <c r="L55" s="33"/>
      <c r="M55" s="33"/>
    </row>
    <row r="56" spans="1:13" ht="15">
      <c r="A56" s="45">
        <v>-42</v>
      </c>
      <c r="B56" s="40" t="s">
        <v>18</v>
      </c>
      <c r="C56" s="18">
        <v>1</v>
      </c>
      <c r="D56" s="19">
        <v>0</v>
      </c>
      <c r="E56" s="20">
        <f>D56</f>
        <v>0</v>
      </c>
      <c r="F56" s="32" t="s">
        <v>7</v>
      </c>
      <c r="G56" s="33"/>
      <c r="H56" s="33"/>
      <c r="I56" s="33"/>
      <c r="J56" s="33"/>
      <c r="K56" s="33"/>
      <c r="L56" s="33"/>
      <c r="M56" s="33"/>
    </row>
    <row r="57" spans="1:13" ht="15">
      <c r="A57" s="34" t="s">
        <v>94</v>
      </c>
      <c r="B57" s="35"/>
      <c r="C57" s="34"/>
      <c r="D57" s="34"/>
      <c r="E57" s="25">
        <f>SUM(E49:E56)</f>
        <v>5</v>
      </c>
      <c r="F57" s="32"/>
      <c r="G57" s="33"/>
      <c r="H57" s="33"/>
      <c r="I57" s="33"/>
      <c r="J57" s="33"/>
      <c r="K57" s="33"/>
      <c r="L57" s="33"/>
      <c r="M57" s="33"/>
    </row>
    <row r="58" spans="1:13">
      <c r="A58" s="92" t="s">
        <v>9</v>
      </c>
      <c r="B58" s="93"/>
      <c r="C58" s="11" t="s">
        <v>1</v>
      </c>
      <c r="D58" s="12" t="s">
        <v>2</v>
      </c>
      <c r="E58" s="36"/>
      <c r="F58" s="32"/>
      <c r="G58" s="33"/>
      <c r="H58" s="33"/>
      <c r="I58" s="33"/>
      <c r="J58" s="33"/>
      <c r="K58" s="33"/>
      <c r="L58" s="33"/>
      <c r="M58" s="33"/>
    </row>
    <row r="59" spans="1:13" ht="15">
      <c r="A59" s="45">
        <v>-43</v>
      </c>
      <c r="B59" s="46" t="s">
        <v>39</v>
      </c>
      <c r="C59" s="18">
        <v>6</v>
      </c>
      <c r="D59" s="19">
        <v>1</v>
      </c>
      <c r="E59" s="20">
        <f t="shared" ref="E59:E62" si="10">D59*C59</f>
        <v>6</v>
      </c>
      <c r="F59" s="32" t="s">
        <v>162</v>
      </c>
      <c r="G59" s="33"/>
      <c r="H59" s="33"/>
      <c r="I59" s="33"/>
      <c r="J59" s="33"/>
      <c r="K59" s="33"/>
      <c r="L59" s="33"/>
      <c r="M59" s="33"/>
    </row>
    <row r="60" spans="1:13" ht="15">
      <c r="A60" s="45">
        <v>-44</v>
      </c>
      <c r="B60" s="46" t="s">
        <v>92</v>
      </c>
      <c r="C60" s="18">
        <v>3</v>
      </c>
      <c r="D60" s="19">
        <v>1</v>
      </c>
      <c r="E60" s="20">
        <f t="shared" si="10"/>
        <v>3</v>
      </c>
      <c r="F60" s="32" t="s">
        <v>162</v>
      </c>
      <c r="G60" s="33"/>
      <c r="H60" s="33"/>
      <c r="I60" s="33"/>
      <c r="J60" s="33"/>
      <c r="K60" s="33"/>
      <c r="L60" s="33"/>
      <c r="M60" s="33"/>
    </row>
    <row r="61" spans="1:13" ht="15">
      <c r="A61" s="45">
        <v>-45</v>
      </c>
      <c r="B61" s="46" t="s">
        <v>83</v>
      </c>
      <c r="C61" s="18">
        <v>5</v>
      </c>
      <c r="D61" s="19">
        <v>1</v>
      </c>
      <c r="E61" s="20">
        <f t="shared" si="10"/>
        <v>5</v>
      </c>
      <c r="F61" s="32" t="s">
        <v>163</v>
      </c>
      <c r="G61" s="33"/>
      <c r="H61" s="33"/>
      <c r="I61" s="33"/>
      <c r="J61" s="33"/>
      <c r="K61" s="33"/>
      <c r="L61" s="33"/>
      <c r="M61" s="33"/>
    </row>
    <row r="62" spans="1:13" ht="15">
      <c r="A62" s="45">
        <v>-46</v>
      </c>
      <c r="B62" s="46" t="s">
        <v>48</v>
      </c>
      <c r="C62" s="18">
        <v>4</v>
      </c>
      <c r="D62" s="19">
        <v>0</v>
      </c>
      <c r="E62" s="20">
        <f t="shared" si="10"/>
        <v>0</v>
      </c>
      <c r="F62" s="32" t="s">
        <v>159</v>
      </c>
      <c r="G62" s="33"/>
      <c r="H62" s="33"/>
      <c r="I62" s="33"/>
      <c r="J62" s="33"/>
      <c r="K62" s="33"/>
      <c r="L62" s="33"/>
      <c r="M62" s="33"/>
    </row>
    <row r="63" spans="1:13" ht="15">
      <c r="A63" s="45">
        <v>-47</v>
      </c>
      <c r="B63" s="46" t="s">
        <v>82</v>
      </c>
      <c r="C63" s="18">
        <v>6</v>
      </c>
      <c r="D63" s="19">
        <v>0</v>
      </c>
      <c r="E63" s="20">
        <f>D63</f>
        <v>0</v>
      </c>
      <c r="F63" s="32" t="s">
        <v>165</v>
      </c>
      <c r="G63" s="33"/>
      <c r="H63" s="33"/>
      <c r="I63" s="33"/>
      <c r="J63" s="33"/>
      <c r="K63" s="33"/>
      <c r="L63" s="33"/>
      <c r="M63" s="33"/>
    </row>
    <row r="64" spans="1:13" ht="15">
      <c r="A64" s="47"/>
      <c r="B64" s="48"/>
      <c r="C64" s="49"/>
      <c r="D64" s="50"/>
      <c r="E64" s="20"/>
      <c r="F64" s="32"/>
      <c r="G64" s="33"/>
      <c r="H64" s="33"/>
      <c r="I64" s="33"/>
      <c r="J64" s="33"/>
      <c r="K64" s="33"/>
      <c r="L64" s="33"/>
      <c r="M64" s="33"/>
    </row>
    <row r="65" spans="1:13" ht="15">
      <c r="A65" s="34" t="s">
        <v>93</v>
      </c>
      <c r="B65" s="35"/>
      <c r="C65" s="34"/>
      <c r="D65" s="34"/>
      <c r="E65" s="25">
        <f>SUM(E59:E64)</f>
        <v>14</v>
      </c>
      <c r="F65" s="32"/>
      <c r="K65" s="33"/>
      <c r="L65" s="33"/>
      <c r="M65" s="33"/>
    </row>
    <row r="66" spans="1:13">
      <c r="A66" s="34"/>
      <c r="B66" s="51"/>
      <c r="C66" s="34"/>
      <c r="D66" s="34"/>
      <c r="E66" s="26"/>
      <c r="F66" s="32"/>
    </row>
    <row r="67" spans="1:13" ht="17.25" customHeight="1">
      <c r="A67" s="34"/>
      <c r="B67" s="51"/>
      <c r="C67" s="34"/>
      <c r="D67" s="52" t="s">
        <v>10</v>
      </c>
      <c r="E67" s="25">
        <f>E7+E18+E19</f>
        <v>20</v>
      </c>
      <c r="F67" s="32"/>
    </row>
    <row r="68" spans="1:13">
      <c r="A68" s="34"/>
      <c r="B68" s="51"/>
      <c r="C68" s="34"/>
      <c r="D68" s="52" t="s">
        <v>11</v>
      </c>
      <c r="E68" s="53">
        <f>E69-E67</f>
        <v>103</v>
      </c>
      <c r="F68" s="32"/>
    </row>
    <row r="69" spans="1:13">
      <c r="A69" s="34"/>
      <c r="B69" s="51"/>
      <c r="C69" s="34"/>
      <c r="D69" s="52" t="s">
        <v>12</v>
      </c>
      <c r="E69" s="54">
        <f>(E14+E23+E38+E47+E57+E65)</f>
        <v>123</v>
      </c>
      <c r="F69" s="32"/>
    </row>
    <row r="70" spans="1:13" ht="14.25">
      <c r="A70" s="32"/>
      <c r="B70" s="44"/>
      <c r="C70" s="55"/>
      <c r="D70" s="55"/>
      <c r="E70" s="55"/>
      <c r="F70" s="32"/>
    </row>
    <row r="71" spans="1:13" ht="14.25">
      <c r="A71" s="32"/>
      <c r="B71" s="44"/>
      <c r="C71" s="55"/>
      <c r="D71" s="55"/>
      <c r="E71" s="55"/>
      <c r="F71" s="32"/>
    </row>
    <row r="72" spans="1:13" ht="14.25" hidden="1">
      <c r="A72" s="32"/>
      <c r="B72" s="44"/>
      <c r="C72" s="55"/>
      <c r="D72" s="55"/>
      <c r="E72" s="55"/>
      <c r="F72" s="32"/>
    </row>
    <row r="73" spans="1:13" ht="14.25">
      <c r="A73" s="32"/>
      <c r="B73" s="44"/>
      <c r="C73" s="55"/>
      <c r="D73" s="55"/>
      <c r="E73" s="55"/>
      <c r="F73" s="32"/>
    </row>
    <row r="74" spans="1:13" ht="14.25">
      <c r="A74" s="32"/>
      <c r="B74" s="44"/>
      <c r="C74" s="55"/>
      <c r="D74" s="55"/>
      <c r="E74" s="55"/>
      <c r="F74" s="32"/>
    </row>
    <row r="75" spans="1:13" ht="14.25">
      <c r="A75" s="32"/>
      <c r="B75" s="44"/>
      <c r="C75" s="55"/>
      <c r="D75" s="55"/>
      <c r="E75" s="55"/>
      <c r="F75" s="32"/>
    </row>
    <row r="76" spans="1:13" ht="14.25">
      <c r="A76" s="32"/>
      <c r="B76" s="44"/>
      <c r="C76" s="55"/>
      <c r="D76" s="55"/>
      <c r="E76" s="55"/>
      <c r="F76" s="32"/>
    </row>
    <row r="77" spans="1:13" ht="14.25">
      <c r="A77" s="32"/>
      <c r="B77" s="44"/>
      <c r="C77" s="55"/>
      <c r="D77" s="55"/>
      <c r="E77" s="55"/>
      <c r="F77" s="32"/>
    </row>
    <row r="78" spans="1:13" ht="14.25">
      <c r="A78" s="32"/>
      <c r="B78" s="44"/>
      <c r="C78" s="55"/>
      <c r="D78" s="55"/>
      <c r="E78" s="55"/>
      <c r="F78" s="32"/>
    </row>
    <row r="79" spans="1:13" ht="14.25">
      <c r="C79" s="8"/>
      <c r="D79" s="8"/>
      <c r="E79" s="8"/>
      <c r="F79" s="32"/>
    </row>
    <row r="80" spans="1:13" ht="14.25">
      <c r="C80" s="8"/>
      <c r="D80" s="8"/>
      <c r="E80" s="8"/>
      <c r="F80" s="32"/>
    </row>
    <row r="81" spans="3:6" ht="14.25">
      <c r="C81" s="8"/>
      <c r="D81" s="8"/>
      <c r="E81" s="8"/>
      <c r="F81" s="32"/>
    </row>
    <row r="82" spans="3:6" ht="14.25">
      <c r="C82" s="8"/>
      <c r="D82" s="8"/>
      <c r="E82" s="8"/>
      <c r="F82" s="32"/>
    </row>
    <row r="83" spans="3:6" ht="14.25">
      <c r="C83" s="8"/>
      <c r="D83" s="8"/>
      <c r="E83" s="8"/>
      <c r="F83" s="32"/>
    </row>
    <row r="84" spans="3:6" ht="14.25">
      <c r="C84" s="8"/>
      <c r="D84" s="8"/>
      <c r="E84" s="8"/>
      <c r="F84" s="32"/>
    </row>
    <row r="85" spans="3:6" ht="12.75">
      <c r="C85" s="8"/>
      <c r="D85" s="8"/>
      <c r="E85" s="8"/>
    </row>
    <row r="86" spans="3:6" ht="12.75">
      <c r="C86" s="8"/>
      <c r="D86" s="8"/>
      <c r="E86" s="8"/>
    </row>
    <row r="87" spans="3:6" ht="12.75">
      <c r="C87" s="8"/>
      <c r="D87" s="8"/>
      <c r="E87" s="8"/>
    </row>
    <row r="88" spans="3:6" ht="12.75">
      <c r="C88" s="8"/>
      <c r="D88" s="8"/>
      <c r="E88" s="8"/>
    </row>
    <row r="89" spans="3:6" ht="12.75">
      <c r="C89" s="8"/>
      <c r="D89" s="8"/>
      <c r="E89" s="8"/>
    </row>
    <row r="90" spans="3:6" ht="12.75">
      <c r="C90" s="8"/>
      <c r="D90" s="8"/>
      <c r="E90" s="8"/>
    </row>
    <row r="91" spans="3:6" ht="12.75">
      <c r="C91" s="8"/>
      <c r="D91" s="8"/>
      <c r="E91" s="8"/>
    </row>
    <row r="92" spans="3:6" ht="12.75">
      <c r="C92" s="8"/>
      <c r="D92" s="8"/>
      <c r="E92" s="8"/>
    </row>
    <row r="93" spans="3:6" ht="12.75">
      <c r="C93" s="8"/>
      <c r="D93" s="8"/>
      <c r="E93" s="8"/>
    </row>
    <row r="94" spans="3:6" ht="12.75">
      <c r="C94" s="8"/>
      <c r="D94" s="8"/>
      <c r="E94" s="8"/>
    </row>
    <row r="95" spans="3:6" ht="12.75">
      <c r="C95" s="8"/>
      <c r="D95" s="8"/>
      <c r="E95" s="8"/>
    </row>
    <row r="96" spans="3:6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5" ht="12.75">
      <c r="C99" s="8"/>
      <c r="D99" s="8"/>
      <c r="E99" s="8"/>
    </row>
    <row r="100" spans="3:5" ht="12.75">
      <c r="C100" s="8"/>
      <c r="D100" s="8"/>
      <c r="E100" s="8"/>
    </row>
    <row r="101" spans="3:5" ht="12.75">
      <c r="C101" s="8"/>
      <c r="D101" s="8"/>
      <c r="E101" s="8"/>
    </row>
    <row r="102" spans="3:5" ht="12.75">
      <c r="C102" s="8"/>
      <c r="D102" s="8"/>
      <c r="E102" s="8"/>
    </row>
    <row r="103" spans="3:5" ht="12.75">
      <c r="C103" s="8"/>
      <c r="D103" s="8"/>
      <c r="E103" s="8"/>
    </row>
    <row r="104" spans="3:5" ht="12.75">
      <c r="C104" s="8"/>
      <c r="D104" s="8"/>
      <c r="E104" s="8"/>
    </row>
    <row r="105" spans="3:5" ht="12.75">
      <c r="C105" s="8"/>
      <c r="D105" s="8"/>
      <c r="E105" s="8"/>
    </row>
    <row r="106" spans="3:5" ht="12.75">
      <c r="C106" s="8"/>
      <c r="D106" s="8"/>
      <c r="E106" s="8"/>
    </row>
    <row r="107" spans="3:5" ht="12.75">
      <c r="C107" s="8"/>
      <c r="D107" s="8"/>
      <c r="E107" s="8"/>
    </row>
    <row r="108" spans="3:5" ht="12.75">
      <c r="C108" s="8"/>
      <c r="D108" s="8"/>
      <c r="E108" s="8"/>
    </row>
    <row r="109" spans="3:5" ht="12.75">
      <c r="C109" s="8"/>
      <c r="D109" s="8"/>
      <c r="E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  <row r="131" spans="3:5" ht="12.75">
      <c r="C131" s="8"/>
      <c r="D131" s="8"/>
      <c r="E131" s="8"/>
    </row>
    <row r="132" spans="3:5" ht="12.75">
      <c r="C132" s="8"/>
      <c r="D132" s="8"/>
      <c r="E132" s="8"/>
    </row>
    <row r="133" spans="3:5" ht="12.75">
      <c r="C133" s="8"/>
      <c r="D133" s="8"/>
      <c r="E133" s="8"/>
    </row>
    <row r="134" spans="3:5" ht="12.75">
      <c r="C134" s="8"/>
      <c r="D134" s="8"/>
      <c r="E134" s="8"/>
    </row>
    <row r="135" spans="3:5" ht="12.75">
      <c r="C135" s="8"/>
      <c r="D135" s="8"/>
      <c r="E135" s="8"/>
    </row>
    <row r="136" spans="3:5" ht="12.75">
      <c r="C136" s="8"/>
      <c r="D136" s="8"/>
      <c r="E136" s="8"/>
    </row>
    <row r="137" spans="3:5" ht="12.75">
      <c r="C137" s="8"/>
      <c r="D137" s="8"/>
      <c r="E137" s="8"/>
    </row>
    <row r="138" spans="3:5" ht="12.75">
      <c r="C138" s="8"/>
      <c r="D138" s="8"/>
      <c r="E138" s="8"/>
    </row>
    <row r="139" spans="3:5" ht="12.75">
      <c r="C139" s="8"/>
      <c r="D139" s="8"/>
      <c r="E139" s="8"/>
    </row>
    <row r="140" spans="3:5" ht="12.75">
      <c r="C140" s="8"/>
      <c r="D140" s="8"/>
      <c r="E140" s="8"/>
    </row>
    <row r="141" spans="3:5" ht="12.75">
      <c r="C141" s="8"/>
      <c r="D141" s="8"/>
      <c r="E141" s="8"/>
    </row>
    <row r="142" spans="3:5" ht="12.75">
      <c r="C142" s="8"/>
      <c r="D142" s="8"/>
      <c r="E142" s="8"/>
    </row>
    <row r="143" spans="3:5" ht="12.75">
      <c r="C143" s="8"/>
      <c r="D143" s="8"/>
      <c r="E143" s="8"/>
    </row>
    <row r="144" spans="3:5" ht="12.75">
      <c r="C144" s="8"/>
      <c r="D144" s="8"/>
      <c r="E144" s="8"/>
    </row>
    <row r="145" spans="3:5" ht="12.75">
      <c r="C145" s="8"/>
      <c r="D145" s="8"/>
      <c r="E145" s="8"/>
    </row>
    <row r="146" spans="3:5" ht="12.75">
      <c r="C146" s="8"/>
      <c r="D146" s="8"/>
      <c r="E146" s="8"/>
    </row>
    <row r="147" spans="3:5" ht="12.75">
      <c r="C147" s="8"/>
      <c r="D147" s="8"/>
      <c r="E147" s="8"/>
    </row>
    <row r="148" spans="3:5" ht="12.75">
      <c r="C148" s="8"/>
      <c r="D148" s="8"/>
      <c r="E148" s="8"/>
    </row>
    <row r="149" spans="3:5" ht="12.75">
      <c r="C149" s="8"/>
      <c r="D149" s="8"/>
      <c r="E149" s="8"/>
    </row>
    <row r="150" spans="3:5" ht="12.75">
      <c r="C150" s="8"/>
      <c r="D150" s="8"/>
      <c r="E150" s="8"/>
    </row>
    <row r="151" spans="3:5" ht="12.75">
      <c r="C151" s="8"/>
      <c r="D151" s="8"/>
      <c r="E151" s="8"/>
    </row>
    <row r="152" spans="3:5" ht="12.75">
      <c r="C152" s="8"/>
      <c r="D152" s="8"/>
      <c r="E152" s="8"/>
    </row>
    <row r="153" spans="3:5" ht="12.75">
      <c r="C153" s="8"/>
      <c r="D153" s="8"/>
      <c r="E153" s="8"/>
    </row>
    <row r="154" spans="3:5" ht="12.75">
      <c r="C154" s="8"/>
      <c r="D154" s="8"/>
      <c r="E154" s="8"/>
    </row>
    <row r="155" spans="3:5" ht="12.75">
      <c r="C155" s="8"/>
      <c r="D155" s="8"/>
      <c r="E155" s="8"/>
    </row>
    <row r="156" spans="3:5" ht="12.75">
      <c r="C156" s="8"/>
      <c r="D156" s="8"/>
      <c r="E156" s="8"/>
    </row>
    <row r="157" spans="3:5" ht="12.75">
      <c r="C157" s="8"/>
      <c r="D157" s="8"/>
      <c r="E157" s="8"/>
    </row>
    <row r="158" spans="3:5" ht="12.75">
      <c r="C158" s="8"/>
      <c r="D158" s="8"/>
      <c r="E158" s="8"/>
    </row>
    <row r="159" spans="3:5" ht="12.75">
      <c r="C159" s="8"/>
      <c r="D159" s="8"/>
      <c r="E159" s="8"/>
    </row>
    <row r="160" spans="3:5" ht="12.75">
      <c r="C160" s="8"/>
      <c r="D160" s="8"/>
      <c r="E160" s="8"/>
    </row>
    <row r="161" spans="3:5" ht="12.75">
      <c r="C161" s="8"/>
      <c r="D161" s="8"/>
      <c r="E161" s="8"/>
    </row>
    <row r="162" spans="3:5" ht="12.75">
      <c r="C162" s="8"/>
      <c r="D162" s="8"/>
      <c r="E162" s="8"/>
    </row>
    <row r="163" spans="3:5" ht="12.75">
      <c r="C163" s="8"/>
      <c r="D163" s="8"/>
      <c r="E163" s="8"/>
    </row>
    <row r="164" spans="3:5" ht="12.75">
      <c r="C164" s="8"/>
      <c r="D164" s="8"/>
      <c r="E164" s="8"/>
    </row>
    <row r="165" spans="3:5" ht="12.75">
      <c r="C165" s="8"/>
      <c r="D165" s="8"/>
      <c r="E165" s="8"/>
    </row>
    <row r="166" spans="3:5" ht="12.75">
      <c r="C166" s="8"/>
      <c r="D166" s="8"/>
      <c r="E166" s="8"/>
    </row>
    <row r="167" spans="3:5" ht="12.75">
      <c r="C167" s="8"/>
      <c r="D167" s="8"/>
      <c r="E167" s="8"/>
    </row>
    <row r="168" spans="3:5" ht="12.75">
      <c r="C168" s="8"/>
      <c r="D168" s="8"/>
      <c r="E168" s="8"/>
    </row>
    <row r="169" spans="3:5" ht="12.75">
      <c r="C169" s="8"/>
      <c r="D169" s="8"/>
      <c r="E169" s="8"/>
    </row>
    <row r="170" spans="3:5" ht="12.75">
      <c r="C170" s="8"/>
      <c r="D170" s="8"/>
      <c r="E170" s="8"/>
    </row>
    <row r="171" spans="3:5" ht="12.75">
      <c r="C171" s="8"/>
      <c r="D171" s="8"/>
      <c r="E171" s="8"/>
    </row>
    <row r="172" spans="3:5" ht="12.75">
      <c r="C172" s="8"/>
      <c r="D172" s="8"/>
      <c r="E172" s="8"/>
    </row>
    <row r="173" spans="3:5" ht="12.75">
      <c r="C173" s="8"/>
      <c r="D173" s="8"/>
      <c r="E173" s="8"/>
    </row>
    <row r="174" spans="3:5" ht="12.75">
      <c r="C174" s="8"/>
      <c r="D174" s="8"/>
      <c r="E174" s="8"/>
    </row>
    <row r="175" spans="3:5" ht="12.75"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1:E1"/>
    <mergeCell ref="C2:D2"/>
    <mergeCell ref="C3:D3"/>
    <mergeCell ref="C4:D4"/>
    <mergeCell ref="C5:D5"/>
    <mergeCell ref="F7:I17"/>
    <mergeCell ref="A58:B58"/>
    <mergeCell ref="A3:B3"/>
    <mergeCell ref="A2:B2"/>
    <mergeCell ref="A48:B48"/>
    <mergeCell ref="A39:B39"/>
    <mergeCell ref="A5:B5"/>
    <mergeCell ref="A4:B4"/>
    <mergeCell ref="A15:B15"/>
    <mergeCell ref="A24:B24"/>
  </mergeCells>
  <dataValidations count="24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3 زیاتر بێت" sqref="D52:D55">
      <formula1>0</formula1>
      <formula2>3</formula2>
    </dataValidation>
    <dataValidation allowBlank="1" showInputMessage="1" showErrorMessage="1" error="ژمارەكەت هەڵە نووسیوە نابێ لە 3 زیاتر بێت" sqref="D21:D22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allowBlank="1" showInputMessage="1" showErrorMessage="1" error="ژمارەكە بەدروستی بنووسە" sqref="D9:D11"/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7 زیاتر بێت" sqref="D56">
      <formula1>0</formula1>
      <formula2>7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type="whole" allowBlank="1" showInputMessage="1" showErrorMessage="1" error="ژمارەكەت هەڵە نووسیوە نابێ لە 3 زیاتر بێت" sqref="D25:D31">
      <formula1>0</formula1>
      <formula2>3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ژمارەكەت هەڵە نووسیوە نابێ لە 1 زیاتر بێت" sqref="D64">
      <formula1>0</formula1>
      <formula2>1</formula2>
    </dataValidation>
    <dataValidation type="whole" allowBlank="1" showInputMessage="1" showErrorMessage="1" error="ژمارەكەت هەڵە نووسیوە نابێ لە 10 زیاتر بێت" sqref="D32:D33">
      <formula1>0</formula1>
      <formula2>10</formula2>
    </dataValidation>
    <dataValidation type="whole" allowBlank="1" showInputMessage="1" showErrorMessage="1" error="ژمارەكەت هەڵە نووسیوە نابێ لە 1 زیاتر بێت" sqref="D59:D62">
      <formula1>0</formula1>
      <formula2>1</formula2>
    </dataValidation>
    <dataValidation type="whole" allowBlank="1" showInputMessage="1" showErrorMessage="1" error="ژمارەكەت هەڵە نووسیوە نابێ لە 7 زیاتر بێت" sqref="D49:D50">
      <formula1>0</formula1>
      <formula2>7</formula2>
    </dataValidation>
    <dataValidation type="whole" allowBlank="1" showInputMessage="1" showErrorMessage="1" error="ژمارەكەت هەڵە نووسیوە نابێ لە 7 زیاتر بێت" sqref="D37">
      <formula1>0</formula1>
      <formula2>7</formula2>
    </dataValidation>
    <dataValidation type="whole" allowBlank="1" showInputMessage="1" showErrorMessage="1" error="ژمارەكەت هەڵە نووسیوە نابێ لە 10 زیاتر بێت" sqref="D42">
      <formula1>0</formula1>
      <formula2>10</formula2>
    </dataValidation>
    <dataValidation type="whole" allowBlank="1" showInputMessage="1" showErrorMessage="1" error="ژمارەكەت هەڵە نووسیوە نابێ لە 1 زیاتر بێت" sqref="D51">
      <formula1>0</formula1>
      <formula2>1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</dataValidations>
  <pageMargins left="0.7" right="0.7" top="0.75" bottom="0.75" header="0.3" footer="0.3"/>
  <pageSetup paperSize="9" scale="48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3"/>
  <sheetViews>
    <sheetView topLeftCell="A67" zoomScale="90" workbookViewId="0">
      <selection activeCell="D33" sqref="D33"/>
    </sheetView>
  </sheetViews>
  <sheetFormatPr defaultColWidth="9" defaultRowHeight="15"/>
  <cols>
    <col min="1" max="1" width="88.42578125" style="56" customWidth="1"/>
    <col min="2" max="2" width="7.5703125" style="56" hidden="1"/>
    <col min="3" max="3" width="13.28515625" style="57" customWidth="1"/>
    <col min="4" max="4" width="17.28515625" style="57" customWidth="1"/>
    <col min="5" max="5" width="20.140625" style="56" customWidth="1"/>
    <col min="6" max="256" width="10.28515625" style="56" customWidth="1"/>
  </cols>
  <sheetData>
    <row r="1" spans="1:6" ht="42.75" customHeight="1">
      <c r="A1" s="107" t="s">
        <v>157</v>
      </c>
      <c r="B1" s="107"/>
      <c r="C1" s="107"/>
      <c r="D1" s="58"/>
    </row>
    <row r="2" spans="1:6" ht="26.25" customHeight="1">
      <c r="A2" s="59" t="str">
        <f>"ناوی مامۆستا: "&amp;CAD!C2</f>
        <v>ناوی مامۆستا: د. وعد محمد تجاة صبري</v>
      </c>
      <c r="B2" s="60" t="s">
        <v>46</v>
      </c>
      <c r="C2" s="61"/>
      <c r="D2" s="62"/>
    </row>
    <row r="3" spans="1:6" ht="33">
      <c r="A3" s="59" t="str">
        <f>"نازناوی زانستی: "&amp;CAD!C5</f>
        <v>نازناوی زانستی: پرۆفیسۆر</v>
      </c>
      <c r="B3" s="63"/>
      <c r="C3" s="64"/>
      <c r="D3" s="65"/>
      <c r="E3" s="58"/>
    </row>
    <row r="4" spans="1:6" ht="36.75" customHeight="1">
      <c r="A4" s="66" t="s">
        <v>156</v>
      </c>
      <c r="B4" s="66" t="s">
        <v>155</v>
      </c>
      <c r="C4" s="67" t="s">
        <v>154</v>
      </c>
      <c r="D4" s="68" t="s">
        <v>13</v>
      </c>
      <c r="E4" s="69" t="s">
        <v>153</v>
      </c>
    </row>
    <row r="5" spans="1:6" ht="18.75">
      <c r="A5" s="70" t="s">
        <v>152</v>
      </c>
      <c r="B5" s="71"/>
      <c r="C5" s="72"/>
      <c r="D5" s="72"/>
      <c r="E5" s="73">
        <f>D43</f>
        <v>4</v>
      </c>
    </row>
    <row r="6" spans="1:6" ht="28.5" customHeight="1">
      <c r="A6" s="74" t="s">
        <v>151</v>
      </c>
      <c r="B6" s="66">
        <v>8</v>
      </c>
      <c r="C6" s="75"/>
      <c r="D6" s="76">
        <f>C6*B6</f>
        <v>0</v>
      </c>
    </row>
    <row r="7" spans="1:6" ht="18.75">
      <c r="A7" s="74" t="s">
        <v>150</v>
      </c>
      <c r="B7" s="66">
        <v>6</v>
      </c>
      <c r="C7" s="75">
        <v>4</v>
      </c>
      <c r="D7" s="76">
        <f>C7*B7</f>
        <v>24</v>
      </c>
    </row>
    <row r="8" spans="1:6" ht="18.75">
      <c r="A8" s="74" t="s">
        <v>149</v>
      </c>
      <c r="B8" s="66">
        <v>4</v>
      </c>
      <c r="C8" s="75">
        <v>1</v>
      </c>
      <c r="D8" s="76">
        <f>C8*B8</f>
        <v>4</v>
      </c>
      <c r="E8" s="77" t="s">
        <v>148</v>
      </c>
    </row>
    <row r="9" spans="1:6" ht="18.75">
      <c r="A9" s="74" t="s">
        <v>147</v>
      </c>
      <c r="B9" s="66">
        <v>3</v>
      </c>
      <c r="C9" s="75">
        <v>1</v>
      </c>
      <c r="D9" s="76">
        <f>C9*B9</f>
        <v>3</v>
      </c>
    </row>
    <row r="10" spans="1:6" ht="18.75">
      <c r="A10" s="74" t="s">
        <v>146</v>
      </c>
      <c r="B10" s="66">
        <v>4</v>
      </c>
      <c r="C10" s="75"/>
      <c r="D10" s="76">
        <f>C10*B10</f>
        <v>0</v>
      </c>
    </row>
    <row r="11" spans="1:6" ht="18.75">
      <c r="A11" s="74" t="s">
        <v>145</v>
      </c>
      <c r="B11" s="66">
        <v>5</v>
      </c>
      <c r="C11" s="75"/>
      <c r="D11" s="76">
        <f>IF(C11=0,5,0)</f>
        <v>5</v>
      </c>
      <c r="E11" s="78" t="s">
        <v>123</v>
      </c>
    </row>
    <row r="12" spans="1:6" ht="18.75">
      <c r="A12" s="74" t="s">
        <v>144</v>
      </c>
      <c r="B12" s="66">
        <v>4</v>
      </c>
      <c r="C12" s="75"/>
      <c r="D12" s="76">
        <f>C12</f>
        <v>0</v>
      </c>
      <c r="E12" s="78" t="s">
        <v>123</v>
      </c>
      <c r="F12" s="77" t="s">
        <v>143</v>
      </c>
    </row>
    <row r="13" spans="1:6" ht="18.75">
      <c r="A13" s="74" t="s">
        <v>142</v>
      </c>
      <c r="B13" s="66">
        <v>6</v>
      </c>
      <c r="C13" s="75"/>
      <c r="D13" s="76">
        <f>C13</f>
        <v>0</v>
      </c>
      <c r="E13" s="78" t="s">
        <v>123</v>
      </c>
      <c r="F13" s="77" t="s">
        <v>141</v>
      </c>
    </row>
    <row r="14" spans="1:6" ht="18.75" hidden="1">
      <c r="A14" s="66" t="s">
        <v>97</v>
      </c>
      <c r="B14" s="66"/>
      <c r="C14" s="76"/>
      <c r="D14" s="76">
        <f>SUM(D6:D13)</f>
        <v>36</v>
      </c>
    </row>
    <row r="15" spans="1:6" ht="18.75">
      <c r="A15" s="79" t="s">
        <v>140</v>
      </c>
      <c r="B15" s="79"/>
      <c r="C15" s="80"/>
      <c r="D15" s="80"/>
    </row>
    <row r="16" spans="1:6" ht="25.5" customHeight="1">
      <c r="A16" s="74" t="s">
        <v>139</v>
      </c>
      <c r="B16" s="66"/>
      <c r="C16" s="75"/>
      <c r="D16" s="76">
        <f>IF(C16&gt;0,C16+4,0)</f>
        <v>0</v>
      </c>
      <c r="E16" s="78" t="s">
        <v>123</v>
      </c>
      <c r="F16" s="77" t="s">
        <v>138</v>
      </c>
    </row>
    <row r="17" spans="1:12" ht="25.5" customHeight="1">
      <c r="A17" s="74" t="s">
        <v>137</v>
      </c>
      <c r="B17" s="66"/>
      <c r="C17" s="75"/>
      <c r="D17" s="76">
        <f>C17*3</f>
        <v>0</v>
      </c>
      <c r="E17" s="78" t="s">
        <v>123</v>
      </c>
      <c r="F17" s="77" t="s">
        <v>136</v>
      </c>
    </row>
    <row r="18" spans="1:12" ht="18.75">
      <c r="A18" s="74" t="s">
        <v>135</v>
      </c>
      <c r="B18" s="66"/>
      <c r="C18" s="75">
        <v>2</v>
      </c>
      <c r="D18" s="76">
        <f>IF(C18=4,5,C18)</f>
        <v>2</v>
      </c>
      <c r="E18" s="77" t="s">
        <v>134</v>
      </c>
    </row>
    <row r="19" spans="1:12" ht="22.5" customHeight="1">
      <c r="A19" s="74" t="s">
        <v>133</v>
      </c>
      <c r="B19" s="66"/>
      <c r="C19" s="75">
        <v>4</v>
      </c>
      <c r="D19" s="76">
        <f>C19*3</f>
        <v>12</v>
      </c>
      <c r="E19" s="77" t="s">
        <v>160</v>
      </c>
    </row>
    <row r="20" spans="1:12" ht="22.5" customHeight="1">
      <c r="A20" s="74" t="s">
        <v>132</v>
      </c>
      <c r="B20" s="66"/>
      <c r="C20" s="75"/>
      <c r="D20" s="76">
        <f>C20*4</f>
        <v>0</v>
      </c>
      <c r="E20" s="77"/>
    </row>
    <row r="21" spans="1:12" ht="18.75">
      <c r="A21" s="74" t="s">
        <v>131</v>
      </c>
      <c r="B21" s="66">
        <v>5</v>
      </c>
      <c r="C21" s="75"/>
      <c r="D21" s="76">
        <f>C21*3</f>
        <v>0</v>
      </c>
      <c r="E21" s="77" t="s">
        <v>161</v>
      </c>
    </row>
    <row r="22" spans="1:12" ht="18.75">
      <c r="A22" s="74" t="s">
        <v>130</v>
      </c>
      <c r="B22" s="66">
        <v>5</v>
      </c>
      <c r="C22" s="75"/>
      <c r="D22" s="76">
        <f>IF(C22=0,0,C22*0.5)</f>
        <v>0</v>
      </c>
      <c r="E22" s="78" t="s">
        <v>123</v>
      </c>
      <c r="F22" s="77" t="s">
        <v>129</v>
      </c>
    </row>
    <row r="23" spans="1:12" ht="18.75">
      <c r="A23" s="74" t="s">
        <v>128</v>
      </c>
      <c r="B23" s="66">
        <v>6</v>
      </c>
      <c r="C23" s="75"/>
      <c r="D23" s="76">
        <f>C23</f>
        <v>0</v>
      </c>
      <c r="E23" s="78" t="s">
        <v>123</v>
      </c>
      <c r="F23" s="77" t="s">
        <v>127</v>
      </c>
    </row>
    <row r="24" spans="1:12" ht="18.75">
      <c r="A24" s="74" t="s">
        <v>126</v>
      </c>
      <c r="B24" s="66">
        <v>6</v>
      </c>
      <c r="C24" s="75"/>
      <c r="D24" s="76">
        <f>C24</f>
        <v>0</v>
      </c>
      <c r="E24" s="78" t="s">
        <v>123</v>
      </c>
      <c r="F24" s="77" t="s">
        <v>125</v>
      </c>
    </row>
    <row r="25" spans="1:12" ht="18.75">
      <c r="A25" s="74" t="s">
        <v>124</v>
      </c>
      <c r="B25" s="66">
        <v>6</v>
      </c>
      <c r="C25" s="75"/>
      <c r="D25" s="76">
        <f>C25</f>
        <v>0</v>
      </c>
      <c r="E25" s="78" t="s">
        <v>123</v>
      </c>
      <c r="F25" s="77" t="s">
        <v>122</v>
      </c>
    </row>
    <row r="26" spans="1:12" ht="18.75" hidden="1">
      <c r="A26" s="66" t="s">
        <v>97</v>
      </c>
      <c r="B26" s="66"/>
      <c r="C26" s="76"/>
      <c r="D26" s="80">
        <f>SUM(D16:D25)</f>
        <v>14</v>
      </c>
    </row>
    <row r="27" spans="1:12" ht="18.75">
      <c r="A27" s="79" t="s">
        <v>121</v>
      </c>
      <c r="B27" s="81"/>
      <c r="C27" s="80"/>
      <c r="D27" s="80"/>
      <c r="E27" s="77"/>
    </row>
    <row r="28" spans="1:12" ht="31.5">
      <c r="A28" s="82" t="s">
        <v>166</v>
      </c>
      <c r="B28" s="66">
        <v>5</v>
      </c>
      <c r="C28" s="75"/>
      <c r="D28" s="76">
        <f>C28*10</f>
        <v>0</v>
      </c>
      <c r="E28" s="77" t="s">
        <v>120</v>
      </c>
      <c r="L28" s="77"/>
    </row>
    <row r="29" spans="1:12" ht="34.5" customHeight="1">
      <c r="A29" s="82" t="s">
        <v>119</v>
      </c>
      <c r="B29" s="66">
        <v>3</v>
      </c>
      <c r="C29" s="75">
        <v>4</v>
      </c>
      <c r="D29" s="76">
        <f>C29*3</f>
        <v>12</v>
      </c>
      <c r="E29" s="77" t="s">
        <v>118</v>
      </c>
    </row>
    <row r="30" spans="1:12" ht="18.75">
      <c r="A30" s="74" t="s">
        <v>117</v>
      </c>
      <c r="B30" s="66">
        <v>4</v>
      </c>
      <c r="C30" s="75"/>
      <c r="D30" s="76">
        <f>C30</f>
        <v>0</v>
      </c>
      <c r="E30" s="77" t="s">
        <v>116</v>
      </c>
    </row>
    <row r="31" spans="1:12" ht="18.75">
      <c r="A31" s="74" t="s">
        <v>115</v>
      </c>
      <c r="B31" s="66">
        <v>2</v>
      </c>
      <c r="C31" s="75">
        <v>3</v>
      </c>
      <c r="D31" s="76">
        <f>C31*2</f>
        <v>6</v>
      </c>
      <c r="E31" s="77" t="s">
        <v>114</v>
      </c>
    </row>
    <row r="32" spans="1:12" ht="18.75">
      <c r="A32" s="74" t="s">
        <v>113</v>
      </c>
      <c r="B32" s="66">
        <v>3</v>
      </c>
      <c r="C32" s="75">
        <v>2</v>
      </c>
      <c r="D32" s="76">
        <f>C32*3</f>
        <v>6</v>
      </c>
      <c r="E32" s="77" t="s">
        <v>112</v>
      </c>
    </row>
    <row r="33" spans="1:5" ht="18.75">
      <c r="A33" s="74" t="s">
        <v>111</v>
      </c>
      <c r="B33" s="66"/>
      <c r="C33" s="75">
        <v>1</v>
      </c>
      <c r="D33" s="76">
        <f>IF(C33=1,4,IF(C33=2,5,0))</f>
        <v>4</v>
      </c>
      <c r="E33" s="77" t="s">
        <v>110</v>
      </c>
    </row>
    <row r="34" spans="1:5" ht="18.75">
      <c r="A34" s="74" t="s">
        <v>109</v>
      </c>
      <c r="B34" s="66">
        <v>2</v>
      </c>
      <c r="C34" s="75"/>
      <c r="D34" s="76">
        <f>C34*3</f>
        <v>0</v>
      </c>
      <c r="E34" s="77" t="s">
        <v>108</v>
      </c>
    </row>
    <row r="35" spans="1:5" ht="18.75">
      <c r="A35" s="74" t="s">
        <v>107</v>
      </c>
      <c r="B35" s="66">
        <v>3</v>
      </c>
      <c r="C35" s="75">
        <v>1</v>
      </c>
      <c r="D35" s="76">
        <f>C35*2</f>
        <v>2</v>
      </c>
      <c r="E35" s="77" t="s">
        <v>106</v>
      </c>
    </row>
    <row r="36" spans="1:5" ht="24.75" customHeight="1">
      <c r="A36" s="83" t="s">
        <v>105</v>
      </c>
      <c r="B36" s="66"/>
      <c r="C36" s="75"/>
      <c r="D36" s="76">
        <f>IF(C36=0,0,IF(C36&gt;=1,10,0))</f>
        <v>0</v>
      </c>
      <c r="E36" s="77"/>
    </row>
    <row r="37" spans="1:5" ht="18.75">
      <c r="A37" s="74" t="s">
        <v>104</v>
      </c>
      <c r="B37" s="66">
        <v>6</v>
      </c>
      <c r="C37" s="75"/>
      <c r="D37" s="76">
        <f>IF(C37=0,0,IF(C37=1,3,IF(C37=2,6)))</f>
        <v>0</v>
      </c>
      <c r="E37" s="77" t="s">
        <v>103</v>
      </c>
    </row>
    <row r="38" spans="1:5" ht="18.75">
      <c r="A38" s="74" t="s">
        <v>102</v>
      </c>
      <c r="B38" s="66">
        <v>10</v>
      </c>
      <c r="C38" s="75"/>
      <c r="D38" s="76">
        <f>C38*5</f>
        <v>0</v>
      </c>
      <c r="E38" s="77" t="s">
        <v>101</v>
      </c>
    </row>
    <row r="39" spans="1:5" ht="18.75">
      <c r="A39" s="74" t="s">
        <v>100</v>
      </c>
      <c r="B39" s="66">
        <v>10</v>
      </c>
      <c r="C39" s="75"/>
      <c r="D39" s="76">
        <f>C39*10</f>
        <v>0</v>
      </c>
      <c r="E39" s="77" t="s">
        <v>98</v>
      </c>
    </row>
    <row r="40" spans="1:5" ht="18.75">
      <c r="A40" s="74" t="s">
        <v>99</v>
      </c>
      <c r="B40" s="66">
        <v>10</v>
      </c>
      <c r="C40" s="75"/>
      <c r="D40" s="76">
        <f>C40*10</f>
        <v>0</v>
      </c>
      <c r="E40" s="77" t="s">
        <v>98</v>
      </c>
    </row>
    <row r="41" spans="1:5" ht="18.75" hidden="1">
      <c r="A41" s="66" t="s">
        <v>97</v>
      </c>
      <c r="B41" s="84"/>
      <c r="C41" s="76"/>
      <c r="D41" s="80">
        <f>SUM(D28:D40)</f>
        <v>30</v>
      </c>
      <c r="E41" s="77"/>
    </row>
    <row r="42" spans="1:5" ht="18.75" hidden="1">
      <c r="A42" s="102" t="s">
        <v>96</v>
      </c>
      <c r="B42" s="103"/>
      <c r="C42" s="104"/>
      <c r="D42" s="85">
        <f>D41+D26+D14</f>
        <v>80</v>
      </c>
    </row>
    <row r="43" spans="1:5" ht="18.75">
      <c r="A43" s="105" t="s">
        <v>95</v>
      </c>
      <c r="B43" s="106"/>
      <c r="C43" s="106"/>
      <c r="D43" s="86">
        <f>IF(D42&gt;=100,(100*5/100),(D42*5/100))</f>
        <v>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17">
    <dataValidation type="whole" allowBlank="1" showInputMessage="1" showErrorMessage="1" error="هەڵەیە، دەبێ ژمارەكە لەنێوان 0 هەتا  2 بێت" sqref="C37">
      <formula1>0</formula1>
      <formula2>2</formula2>
    </dataValidation>
    <dataValidation type="whole" allowBlank="1" showInputMessage="1" showErrorMessage="1" error="هەڵەیە، دەبێ ژمارەكە لەنێوان 0 هەتا 5 بێت" sqref="C11">
      <formula1>0</formula1>
      <formula2>5</formula2>
    </dataValidation>
    <dataValidation type="whole" allowBlank="1" showInputMessage="1" showErrorMessage="1" error="هەڵەیە، دەبێ ژمارەكە لەنێوان 0 هەتا 1 بێت" sqref="C40">
      <formula1>0</formula1>
      <formula2>1</formula2>
    </dataValidation>
    <dataValidation type="whole" allowBlank="1" showInputMessage="1" showErrorMessage="1" error="هەڵەیە، دەبێ ژمارەكە لەنێوان 0 هەتا 3 بێت" sqref="C10">
      <formula1>0</formula1>
      <formula2>3</formula2>
    </dataValidation>
    <dataValidation type="whole" allowBlank="1" showInputMessage="1" showErrorMessage="1" error="هەڵەیە، دەبێ ژمارەكە لەنێوان 0 هەتا 3 بێت" sqref="C31:C35">
      <formula1>0</formula1>
      <formula2>3</formula2>
    </dataValidation>
    <dataValidation type="whole" allowBlank="1" showInputMessage="1" showErrorMessage="1" error="هەڵەیە، دەبێ ژمارەكە لەنێوان 0 هەتا 1 بێت" sqref="C36">
      <formula1>0</formula1>
      <formula2>1</formula2>
    </dataValidation>
    <dataValidation type="whole" allowBlank="1" showInputMessage="1" showErrorMessage="1" error="هەڵەیە، دەبێ ژمارەكە لەنێوان 0 هەتا 6 بێت" sqref="C13">
      <formula1>0</formula1>
      <formula2>6</formula2>
    </dataValidation>
    <dataValidation type="whole" allowBlank="1" showInputMessage="1" showErrorMessage="1" error="هەڵەیە، دەبێ ژمارەكە لەنێوان 0 هەتا 4 بێت" sqref="C38:C39">
      <formula1>0</formula1>
      <formula2>4</formula2>
    </dataValidation>
    <dataValidation type="whole" allowBlank="1" showInputMessage="1" showErrorMessage="1" error="هەڵەیە، دەبێ ژمارەكە لەنێوان 0 هەتا 4 بێت" sqref="C30">
      <formula1>0</formula1>
      <formula2>4</formula2>
    </dataValidation>
    <dataValidation type="whole" allowBlank="1" showInputMessage="1" showErrorMessage="1" error="هەڵەیە، دەبێ ژمارەكە لەنێوان 0 هەتا 4 بێت" sqref="C12">
      <formula1>0</formula1>
      <formula2>4</formula2>
    </dataValidation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6 بێت" sqref="C23:C25">
      <formula1>0</formula1>
      <formula2>6</formula2>
    </dataValidation>
    <dataValidation type="whole" allowBlank="1" showInputMessage="1" showErrorMessage="1" error="هەڵەیە، دەبێ ژمارەكە لەنێوان 0 هەتا 4 بێت" sqref="C17:C20">
      <formula1>0</formula1>
      <formula2>4</formula2>
    </dataValidation>
    <dataValidation type="whole" allowBlank="1" showInputMessage="1" showErrorMessage="1" error="هەڵەیە، دەبێ ژمارەكە لەنێوان 0 هەتا 4 بێت" sqref="C6:C9">
      <formula1>0</formula1>
      <formula2>4</formula2>
    </dataValidation>
    <dataValidation type="whole" allowBlank="1" showInputMessage="1" showErrorMessage="1" error="هەڵەیە، دەبێ ژمارەكە لەنێوان 0 هەتا 5 بێت" sqref="C28:C29">
      <formula1>0</formula1>
      <formula2>5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0" sqref="A20"/>
    </sheetView>
  </sheetViews>
  <sheetFormatPr defaultColWidth="9" defaultRowHeight="12.75"/>
  <cols>
    <col min="1" max="1" width="37.42578125" customWidth="1"/>
    <col min="2" max="256" width="10" customWidth="1"/>
  </cols>
  <sheetData>
    <row r="1" spans="1:3" ht="14.25">
      <c r="A1" s="87" t="s">
        <v>50</v>
      </c>
      <c r="C1">
        <v>0</v>
      </c>
    </row>
    <row r="2" spans="1:3" ht="14.25">
      <c r="A2" s="87" t="s">
        <v>59</v>
      </c>
      <c r="C2">
        <v>1</v>
      </c>
    </row>
    <row r="3" spans="1:3" ht="14.25">
      <c r="A3" s="88" t="s">
        <v>51</v>
      </c>
      <c r="C3">
        <v>2</v>
      </c>
    </row>
    <row r="4" spans="1:3" ht="14.25">
      <c r="A4" s="88" t="s">
        <v>60</v>
      </c>
      <c r="C4">
        <v>3</v>
      </c>
    </row>
    <row r="5" spans="1:3" ht="14.25" customHeight="1">
      <c r="A5" s="88" t="s">
        <v>66</v>
      </c>
    </row>
    <row r="6" spans="1:3" ht="14.25">
      <c r="A6" s="88" t="s">
        <v>67</v>
      </c>
    </row>
    <row r="7" spans="1:3" ht="14.25">
      <c r="A7" s="88" t="s">
        <v>52</v>
      </c>
    </row>
    <row r="8" spans="1:3" ht="14.25">
      <c r="A8" s="88" t="s">
        <v>53</v>
      </c>
    </row>
    <row r="9" spans="1:3" ht="14.25">
      <c r="A9" s="87" t="s">
        <v>54</v>
      </c>
    </row>
    <row r="10" spans="1:3" ht="14.25">
      <c r="A10" s="88" t="s">
        <v>62</v>
      </c>
    </row>
    <row r="11" spans="1:3" ht="14.25">
      <c r="A11" s="88" t="s">
        <v>61</v>
      </c>
    </row>
    <row r="12" spans="1:3" ht="14.25">
      <c r="A12" s="88" t="s">
        <v>55</v>
      </c>
    </row>
    <row r="13" spans="1:3" ht="14.25">
      <c r="A13" s="88" t="s">
        <v>56</v>
      </c>
    </row>
    <row r="14" spans="1:3" ht="14.25">
      <c r="A14" s="88" t="s">
        <v>57</v>
      </c>
    </row>
    <row r="15" spans="1:3" ht="14.25">
      <c r="A15" s="88" t="s">
        <v>58</v>
      </c>
    </row>
    <row r="16" spans="1:3" ht="14.25">
      <c r="A16" s="88" t="s">
        <v>63</v>
      </c>
    </row>
    <row r="17" spans="1:1">
      <c r="A17" s="33" t="s">
        <v>64</v>
      </c>
    </row>
    <row r="18" spans="1:1">
      <c r="A18" s="3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Dr.Waaed</cp:lastModifiedBy>
  <dcterms:created xsi:type="dcterms:W3CDTF">2023-05-25T12:08:45Z</dcterms:created>
  <dcterms:modified xsi:type="dcterms:W3CDTF">2023-05-31T09:32:16Z</dcterms:modified>
</cp:coreProperties>
</file>