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-Store\Desktop\"/>
    </mc:Choice>
  </mc:AlternateContent>
  <xr:revisionPtr revIDLastSave="0" documentId="13_ncr:1_{E1C9167B-D287-4E8A-816E-169809FD7BA1}" xr6:coauthVersionLast="47" xr6:coauthVersionMax="47" xr10:uidLastSave="{00000000-0000-0000-0000-000000000000}"/>
  <bookViews>
    <workbookView xWindow="-98" yWindow="-98" windowWidth="19396" windowHeight="11596" xr2:uid="{00000000-000D-0000-FFFF-FFFF00000000}"/>
  </bookViews>
  <sheets>
    <sheet name="Teacher Portfolio" sheetId="5" r:id="rId1"/>
    <sheet name="Sheet1" sheetId="3" state="hidden" r:id="rId2"/>
  </sheet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D42" i="5" l="1"/>
  <c r="D43" i="5" s="1"/>
  <c r="E5" i="5" s="1"/>
</calcChain>
</file>

<file path=xl/sharedStrings.xml><?xml version="1.0" encoding="utf-8"?>
<sst xmlns="http://schemas.openxmlformats.org/spreadsheetml/2006/main" count="97" uniqueCount="86">
  <si>
    <t>خاڵی هەژماركراو</t>
  </si>
  <si>
    <t>بەش: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</si>
  <si>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</si>
  <si>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</si>
  <si>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</si>
  <si>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</si>
  <si>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</si>
  <si>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</si>
  <si>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</si>
  <si>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</si>
  <si>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</si>
  <si>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</si>
  <si>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</si>
  <si>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</si>
  <si>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</si>
  <si>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</si>
  <si>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</si>
  <si>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</si>
  <si>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</si>
  <si>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</si>
  <si>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</si>
  <si>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</si>
  <si>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</si>
  <si>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</si>
  <si>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</si>
  <si>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</si>
  <si>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</si>
  <si>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</si>
  <si>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</si>
  <si>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</si>
  <si>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</si>
  <si>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</si>
  <si>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</si>
  <si>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</si>
  <si>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</si>
  <si>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</si>
  <si>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</si>
  <si>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</si>
  <si>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</si>
  <si>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</si>
  <si>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</si>
  <si>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</si>
  <si>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</si>
  <si>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</si>
  <si>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</si>
  <si>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</si>
  <si>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</si>
  <si>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</si>
  <si>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</si>
  <si>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</si>
  <si>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</si>
  <si>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</si>
  <si>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</si>
  <si>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</si>
  <si>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</si>
  <si>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</si>
  <si>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</si>
  <si>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</si>
  <si>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</si>
  <si>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</si>
  <si>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</si>
  <si>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</si>
  <si>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</si>
  <si>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</si>
  <si>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</si>
  <si>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</si>
  <si>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</si>
  <si>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</si>
  <si>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</si>
  <si>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</si>
  <si>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</si>
  <si>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</si>
  <si>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</si>
  <si>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</si>
  <si>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</si>
  <si>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</si>
  <si>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</si>
  <si>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</si>
  <si>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</si>
  <si>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</si>
  <si>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</si>
  <si>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</si>
  <si>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</si>
  <si>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</si>
  <si>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</si>
  <si>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ژمارەی ئەو توێژینەوانەی لە گۆڤارەزانستییەكان/كۆنفرانسی زانستی(دەرەوە) كە Impact factorی هەبێت ئیندێكس كرابێت كلاریڤەیت/سكۆپەس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</si>
</sst>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000401]0"/>
  </numFmts>
  <fonts count="18">
    <font>
      <sz val="10"/>
      <color rgb="FF000000"/>
      <name val="Arial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2" fillId="0" borderId="0" xfId="0" applyFont="1"/>
    <xf numFmtId="0" fontId="4" fillId="0" borderId="0" xfId="1"/>
    <xf numFmtId="0" fontId="4" fillId="0" borderId="0" xfId="1" applyAlignment="1">
      <alignment horizontal="center" vertical="center"/>
    </xf>
    <xf numFmtId="0" fontId="4" fillId="4" borderId="0" xfId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3" fillId="0" borderId="0" xfId="1" applyFont="1"/>
    <xf numFmtId="0" fontId="6" fillId="3" borderId="1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/>
    <xf numFmtId="0" fontId="5" fillId="6" borderId="1" xfId="1" applyFont="1" applyFill="1" applyBorder="1" applyAlignment="1">
      <alignment horizontal="center" vertical="center" wrapText="1"/>
    </xf>
    <xf numFmtId="0" fontId="6" fillId="7" borderId="1" xfId="1" applyFont="1" applyFill="1" applyBorder="1" applyAlignment="1">
      <alignment horizontal="center" vertical="center"/>
    </xf>
    <xf numFmtId="0" fontId="5" fillId="6" borderId="1" xfId="1" applyFont="1" applyFill="1" applyBorder="1" applyAlignment="1">
      <alignment horizontal="justify" vertical="center" wrapText="1"/>
    </xf>
    <xf numFmtId="0" fontId="7" fillId="6" borderId="1" xfId="1" applyFont="1" applyFill="1" applyBorder="1" applyAlignment="1">
      <alignment horizontal="justify" vertical="center" wrapText="1"/>
    </xf>
    <xf numFmtId="0" fontId="8" fillId="6" borderId="1" xfId="1" applyFont="1" applyFill="1" applyBorder="1" applyAlignment="1">
      <alignment horizontal="justify" vertical="center" wrapText="1"/>
    </xf>
    <xf numFmtId="0" fontId="6" fillId="3" borderId="1" xfId="1" applyFont="1" applyFill="1" applyBorder="1"/>
    <xf numFmtId="0" fontId="5" fillId="3" borderId="1" xfId="1" applyFont="1" applyFill="1" applyBorder="1" applyAlignment="1">
      <alignment horizontal="center" vertical="center" wrapText="1"/>
    </xf>
    <xf numFmtId="0" fontId="3" fillId="2" borderId="0" xfId="1" applyFont="1" applyFill="1"/>
    <xf numFmtId="0" fontId="9" fillId="8" borderId="0" xfId="1" applyFont="1" applyFill="1" applyAlignment="1">
      <alignment horizontal="center"/>
    </xf>
    <xf numFmtId="0" fontId="6" fillId="0" borderId="7" xfId="1" applyFont="1" applyBorder="1" applyAlignment="1">
      <alignment horizontal="center" vertical="center"/>
    </xf>
    <xf numFmtId="0" fontId="5" fillId="9" borderId="8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9" fillId="3" borderId="0" xfId="1" applyFont="1" applyFill="1" applyAlignment="1">
      <alignment horizontal="center"/>
    </xf>
    <xf numFmtId="0" fontId="10" fillId="6" borderId="1" xfId="1" applyFont="1" applyFill="1" applyBorder="1" applyAlignment="1">
      <alignment horizontal="center" vertical="center"/>
    </xf>
    <xf numFmtId="0" fontId="10" fillId="6" borderId="1" xfId="1" applyFont="1" applyFill="1" applyBorder="1" applyAlignment="1">
      <alignment horizontal="center" vertical="center" wrapText="1"/>
    </xf>
    <xf numFmtId="0" fontId="11" fillId="10" borderId="0" xfId="1" applyFont="1" applyFill="1"/>
    <xf numFmtId="0" fontId="12" fillId="10" borderId="0" xfId="1" applyFont="1" applyFill="1" applyAlignment="1">
      <alignment horizontal="center" vertical="center"/>
    </xf>
    <xf numFmtId="0" fontId="13" fillId="5" borderId="0" xfId="1" applyFont="1" applyFill="1" applyAlignment="1">
      <alignment horizontal="center" vertical="center"/>
    </xf>
    <xf numFmtId="0" fontId="14" fillId="5" borderId="0" xfId="1" applyFont="1" applyFill="1" applyAlignment="1">
      <alignment horizontal="center" vertical="center" wrapText="1"/>
    </xf>
    <xf numFmtId="0" fontId="14" fillId="5" borderId="1" xfId="1" applyFont="1" applyFill="1" applyBorder="1" applyAlignment="1">
      <alignment horizontal="right" vertical="center" wrapText="1"/>
    </xf>
    <xf numFmtId="0" fontId="15" fillId="10" borderId="0" xfId="1" applyFont="1" applyFill="1" applyAlignment="1">
      <alignment horizontal="center" vertical="center"/>
    </xf>
    <xf numFmtId="0" fontId="16" fillId="5" borderId="0" xfId="1" applyFont="1" applyFill="1" applyAlignment="1">
      <alignment horizontal="center" vertical="center"/>
    </xf>
    <xf numFmtId="0" fontId="14" fillId="5" borderId="1" xfId="1" applyFont="1" applyFill="1" applyBorder="1" applyAlignment="1">
      <alignment horizontal="center" vertical="center" wrapText="1"/>
    </xf>
    <xf numFmtId="164" fontId="6" fillId="7" borderId="1" xfId="1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17" fillId="5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792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9" activePane="bottomRight" state="frozen"/>
      <selection pane="topRight" activeCell="C1" sqref="C1"/>
      <selection pane="bottomLeft" activeCell="A5" sqref="A5"/>
      <selection pane="bottomRight" activeCell="C17" sqref="C17"/>
    </sheetView>
  </sheetViews>
  <sheetFormatPr defaultColWidth="10.33203125" defaultRowHeight="14.25"/>
  <cols>
    <col min="1" max="1" width="88.46484375" style="4" customWidth="1"/>
    <col min="2" max="2" width="7.53125" style="4" hidden="1" customWidth="1"/>
    <col min="3" max="3" width="13.33203125" style="5" customWidth="1"/>
    <col min="4" max="4" width="17.33203125" style="5" bestFit="1" customWidth="1"/>
    <col min="5" max="5" width="20.1328125" style="4" bestFit="1" customWidth="1"/>
    <col min="6" max="16384" width="10.33203125" style="4"/>
  </cols>
  <sheetData>
    <row r="1" spans="1:6" ht="42.75" customHeight="1">
      <c r="A1" s="41" t="s">
        <v>82</v>
      </c>
      <c r="B1" s="41"/>
      <c r="C1" s="41"/>
      <c r="D1" s="27"/>
    </row>
    <row r="2" spans="1:6" ht="26.25" customHeight="1">
      <c r="A2" s="31" t="e">
        <f>"ناوی مامۆستا: "&amp;#REF!</f>
        <v>#REF!</v>
      </c>
      <c r="B2" s="34" t="s">
        <v>1</v>
      </c>
      <c r="C2" s="33"/>
      <c r="D2" s="32"/>
    </row>
    <row r="3" spans="1:6" ht="27.4">
      <c r="A3" s="31" t="e">
        <f>"نازناوی زانستی: "&amp;#REF!</f>
        <v>#REF!</v>
      </c>
      <c r="B3" s="30"/>
      <c r="C3" s="29"/>
      <c r="D3" s="28"/>
      <c r="E3" s="27"/>
    </row>
    <row r="4" spans="1:6" ht="36.75" customHeight="1">
      <c r="A4" s="12" t="s">
        <v>81</v>
      </c>
      <c r="B4" s="12" t="s">
        <v>80</v>
      </c>
      <c r="C4" s="26" t="s">
        <v>79</v>
      </c>
      <c r="D4" s="25" t="s">
        <v>0</v>
      </c>
      <c r="E4" s="24" t="s">
        <v>78</v>
      </c>
    </row>
    <row r="5" spans="1:6" ht="18">
      <c r="A5" s="23" t="s">
        <v>77</v>
      </c>
      <c r="B5" s="22"/>
      <c r="C5" s="21"/>
      <c r="D5" s="21"/>
      <c r="E5" s="20">
        <f>D43</f>
        <v>1.9</v>
      </c>
    </row>
    <row r="6" spans="1:6" ht="28.5" customHeight="1">
      <c r="A6" s="14" t="s">
        <v>76</v>
      </c>
      <c r="B6" s="12">
        <v>8</v>
      </c>
      <c r="C6" s="13"/>
      <c r="D6" s="10">
        <f>C6*B6</f>
        <v>0</v>
      </c>
    </row>
    <row r="7" spans="1:6" ht="18">
      <c r="A7" s="14" t="s">
        <v>75</v>
      </c>
      <c r="B7" s="12">
        <v>6</v>
      </c>
      <c r="C7" s="13"/>
      <c r="D7" s="10">
        <f>C7*B7</f>
        <v>0</v>
      </c>
    </row>
    <row r="8" spans="1:6" ht="18">
      <c r="A8" s="14" t="s">
        <v>74</v>
      </c>
      <c r="B8" s="12">
        <v>4</v>
      </c>
      <c r="C8" s="13">
        <v>2</v>
      </c>
      <c r="D8" s="10">
        <f>C8*B8</f>
        <v>8</v>
      </c>
      <c r="E8" s="8" t="s">
        <v>73</v>
      </c>
    </row>
    <row r="9" spans="1:6" ht="18">
      <c r="A9" s="14" t="s">
        <v>72</v>
      </c>
      <c r="B9" s="12">
        <v>3</v>
      </c>
      <c r="C9" s="13">
        <v>2</v>
      </c>
      <c r="D9" s="10">
        <f>C9*B9</f>
        <v>6</v>
      </c>
    </row>
    <row r="10" spans="1:6" ht="18">
      <c r="A10" s="14" t="s">
        <v>71</v>
      </c>
      <c r="B10" s="12">
        <v>4</v>
      </c>
      <c r="C10" s="13"/>
      <c r="D10" s="10">
        <f>C10*B10</f>
        <v>0</v>
      </c>
    </row>
    <row r="11" spans="1:6" ht="18">
      <c r="A11" s="14" t="s">
        <v>70</v>
      </c>
      <c r="B11" s="12">
        <v>5</v>
      </c>
      <c r="C11" s="13"/>
      <c r="D11" s="10">
        <f>IF(C11=0, 5,  0)</f>
        <v>5</v>
      </c>
      <c r="E11" s="19" t="s">
        <v>48</v>
      </c>
    </row>
    <row r="12" spans="1:6" ht="18">
      <c r="A12" s="14" t="s">
        <v>69</v>
      </c>
      <c r="B12" s="12">
        <v>4</v>
      </c>
      <c r="C12" s="13"/>
      <c r="D12" s="10">
        <f>C12</f>
        <v>0</v>
      </c>
      <c r="E12" s="19" t="s">
        <v>48</v>
      </c>
      <c r="F12" s="8" t="s">
        <v>68</v>
      </c>
    </row>
    <row r="13" spans="1:6" ht="18">
      <c r="A13" s="14" t="s">
        <v>67</v>
      </c>
      <c r="B13" s="12">
        <v>6</v>
      </c>
      <c r="C13" s="13"/>
      <c r="D13" s="10">
        <f>C13</f>
        <v>0</v>
      </c>
      <c r="E13" s="19" t="s">
        <v>48</v>
      </c>
      <c r="F13" s="8" t="s">
        <v>66</v>
      </c>
    </row>
    <row r="14" spans="1:6" ht="18" hidden="1">
      <c r="A14" s="12" t="s">
        <v>22</v>
      </c>
      <c r="B14" s="12"/>
      <c r="C14" s="10"/>
      <c r="D14" s="10">
        <f>SUM(D6:D13)</f>
        <v>19</v>
      </c>
    </row>
    <row r="15" spans="1:6" ht="18">
      <c r="A15" s="18" t="s">
        <v>65</v>
      </c>
      <c r="B15" s="18"/>
      <c r="C15" s="9"/>
      <c r="D15" s="9"/>
    </row>
    <row r="16" spans="1:6" ht="25.5" customHeight="1">
      <c r="A16" s="14" t="s">
        <v>64</v>
      </c>
      <c r="B16" s="12"/>
      <c r="C16" s="35"/>
      <c r="D16" s="10">
        <f>IF(C16&gt;0,C16+4,0)</f>
        <v>0</v>
      </c>
      <c r="E16" s="19" t="s">
        <v>48</v>
      </c>
      <c r="F16" s="8" t="s">
        <v>63</v>
      </c>
    </row>
    <row r="17" spans="1:12" ht="25.5" customHeight="1">
      <c r="A17" s="14" t="s">
        <v>62</v>
      </c>
      <c r="B17" s="12"/>
      <c r="C17" s="13"/>
      <c r="D17" s="10">
        <f>C17*3</f>
        <v>0</v>
      </c>
      <c r="E17" s="19" t="s">
        <v>48</v>
      </c>
      <c r="F17" s="8" t="s">
        <v>61</v>
      </c>
    </row>
    <row r="18" spans="1:12" ht="18">
      <c r="A18" s="14" t="s">
        <v>60</v>
      </c>
      <c r="B18" s="12"/>
      <c r="C18" s="13">
        <v>1</v>
      </c>
      <c r="D18" s="10">
        <f>IF(C18=4, 5, C18)</f>
        <v>1</v>
      </c>
      <c r="E18" s="8" t="s">
        <v>59</v>
      </c>
    </row>
    <row r="19" spans="1:12" ht="22.5" customHeight="1">
      <c r="A19" s="14" t="s">
        <v>58</v>
      </c>
      <c r="B19" s="12"/>
      <c r="C19" s="13"/>
      <c r="D19" s="10">
        <f>C19*3</f>
        <v>0</v>
      </c>
      <c r="E19" s="8" t="s">
        <v>83</v>
      </c>
    </row>
    <row r="20" spans="1:12" ht="22.5" customHeight="1">
      <c r="A20" s="14" t="s">
        <v>57</v>
      </c>
      <c r="B20" s="12"/>
      <c r="C20" s="13"/>
      <c r="D20" s="10">
        <f>C20*4</f>
        <v>0</v>
      </c>
      <c r="E20" s="8"/>
    </row>
    <row r="21" spans="1:12" ht="18">
      <c r="A21" s="14" t="s">
        <v>56</v>
      </c>
      <c r="B21" s="12">
        <v>5</v>
      </c>
      <c r="C21" s="13">
        <v>3</v>
      </c>
      <c r="D21" s="10">
        <f>C21*3</f>
        <v>9</v>
      </c>
      <c r="E21" s="8" t="s">
        <v>84</v>
      </c>
    </row>
    <row r="22" spans="1:12" ht="18">
      <c r="A22" s="14" t="s">
        <v>55</v>
      </c>
      <c r="B22" s="12">
        <v>5</v>
      </c>
      <c r="C22" s="13"/>
      <c r="D22" s="10">
        <f>IF(C22=0, 0, C22*0.5)</f>
        <v>0</v>
      </c>
      <c r="E22" s="19" t="s">
        <v>48</v>
      </c>
      <c r="F22" s="8" t="s">
        <v>54</v>
      </c>
    </row>
    <row r="23" spans="1:12" ht="18">
      <c r="A23" s="14" t="s">
        <v>53</v>
      </c>
      <c r="B23" s="12">
        <v>6</v>
      </c>
      <c r="C23" s="13"/>
      <c r="D23" s="10">
        <f>C23</f>
        <v>0</v>
      </c>
      <c r="E23" s="19" t="s">
        <v>48</v>
      </c>
      <c r="F23" s="8" t="s">
        <v>52</v>
      </c>
    </row>
    <row r="24" spans="1:12" ht="18">
      <c r="A24" s="14" t="s">
        <v>51</v>
      </c>
      <c r="B24" s="12">
        <v>6</v>
      </c>
      <c r="C24" s="13"/>
      <c r="D24" s="10">
        <f>C24</f>
        <v>0</v>
      </c>
      <c r="E24" s="19" t="s">
        <v>48</v>
      </c>
      <c r="F24" s="8" t="s">
        <v>50</v>
      </c>
    </row>
    <row r="25" spans="1:12" ht="18">
      <c r="A25" s="14" t="s">
        <v>49</v>
      </c>
      <c r="B25" s="12">
        <v>6</v>
      </c>
      <c r="C25" s="13"/>
      <c r="D25" s="10">
        <f>C25</f>
        <v>0</v>
      </c>
      <c r="E25" s="19" t="s">
        <v>48</v>
      </c>
      <c r="F25" s="8" t="s">
        <v>47</v>
      </c>
    </row>
    <row r="26" spans="1:12" ht="18" hidden="1">
      <c r="A26" s="12" t="s">
        <v>22</v>
      </c>
      <c r="B26" s="12"/>
      <c r="C26" s="10"/>
      <c r="D26" s="9">
        <f>SUM(D16:D25)</f>
        <v>10</v>
      </c>
    </row>
    <row r="27" spans="1:12" ht="18">
      <c r="A27" s="18" t="s">
        <v>46</v>
      </c>
      <c r="B27" s="17"/>
      <c r="C27" s="9"/>
      <c r="D27" s="9"/>
      <c r="E27" s="8"/>
    </row>
    <row r="28" spans="1:12" ht="30">
      <c r="A28" s="16" t="s">
        <v>85</v>
      </c>
      <c r="B28" s="12">
        <v>5</v>
      </c>
      <c r="C28" s="13"/>
      <c r="D28" s="10">
        <f>C28*10</f>
        <v>0</v>
      </c>
      <c r="E28" s="8" t="s">
        <v>45</v>
      </c>
      <c r="L28" s="8"/>
    </row>
    <row r="29" spans="1:12" ht="34.5" customHeight="1">
      <c r="A29" s="16" t="s">
        <v>44</v>
      </c>
      <c r="B29" s="12">
        <v>3</v>
      </c>
      <c r="C29" s="13"/>
      <c r="D29" s="10">
        <f>C29*3</f>
        <v>0</v>
      </c>
      <c r="E29" s="8" t="s">
        <v>43</v>
      </c>
    </row>
    <row r="30" spans="1:12" ht="18">
      <c r="A30" s="14" t="s">
        <v>42</v>
      </c>
      <c r="B30" s="12">
        <v>4</v>
      </c>
      <c r="C30" s="13"/>
      <c r="D30" s="10">
        <f>C30</f>
        <v>0</v>
      </c>
      <c r="E30" s="8" t="s">
        <v>41</v>
      </c>
    </row>
    <row r="31" spans="1:12" ht="18">
      <c r="A31" s="14" t="s">
        <v>40</v>
      </c>
      <c r="B31" s="12">
        <v>2</v>
      </c>
      <c r="C31" s="13">
        <v>2</v>
      </c>
      <c r="D31" s="10">
        <f>C31*2</f>
        <v>4</v>
      </c>
      <c r="E31" s="8" t="s">
        <v>39</v>
      </c>
    </row>
    <row r="32" spans="1:12" ht="18">
      <c r="A32" s="14" t="s">
        <v>38</v>
      </c>
      <c r="B32" s="12">
        <v>3</v>
      </c>
      <c r="C32" s="13">
        <v>1</v>
      </c>
      <c r="D32" s="10">
        <f>C32*3</f>
        <v>3</v>
      </c>
      <c r="E32" s="8" t="s">
        <v>37</v>
      </c>
    </row>
    <row r="33" spans="1:5" ht="18">
      <c r="A33" s="14" t="s">
        <v>36</v>
      </c>
      <c r="B33" s="12"/>
      <c r="C33" s="13"/>
      <c r="D33" s="10">
        <f>IF(C33=1,4,IF(C33=2,5,0))</f>
        <v>0</v>
      </c>
      <c r="E33" s="8" t="s">
        <v>35</v>
      </c>
    </row>
    <row r="34" spans="1:5" ht="18">
      <c r="A34" s="14" t="s">
        <v>34</v>
      </c>
      <c r="B34" s="12">
        <v>2</v>
      </c>
      <c r="C34" s="13"/>
      <c r="D34" s="10">
        <f>C34*3</f>
        <v>0</v>
      </c>
      <c r="E34" s="8" t="s">
        <v>33</v>
      </c>
    </row>
    <row r="35" spans="1:5" ht="18">
      <c r="A35" s="14" t="s">
        <v>32</v>
      </c>
      <c r="B35" s="12">
        <v>3</v>
      </c>
      <c r="C35" s="13">
        <v>1</v>
      </c>
      <c r="D35" s="10">
        <f>C35*2</f>
        <v>2</v>
      </c>
      <c r="E35" s="8" t="s">
        <v>31</v>
      </c>
    </row>
    <row r="36" spans="1:5" ht="24.75" customHeight="1">
      <c r="A36" s="15" t="s">
        <v>30</v>
      </c>
      <c r="B36" s="12"/>
      <c r="C36" s="13"/>
      <c r="D36" s="10">
        <f>IF(C36=0,0,IF(C36&gt;=1,10,0))</f>
        <v>0</v>
      </c>
      <c r="E36" s="8"/>
    </row>
    <row r="37" spans="1:5" ht="18">
      <c r="A37" s="14" t="s">
        <v>29</v>
      </c>
      <c r="B37" s="12">
        <v>6</v>
      </c>
      <c r="C37" s="13"/>
      <c r="D37" s="10">
        <f>IF(C37=0,0,IF(C37=1,3,IF(C37=2,6)))</f>
        <v>0</v>
      </c>
      <c r="E37" s="8" t="s">
        <v>28</v>
      </c>
    </row>
    <row r="38" spans="1:5" ht="18">
      <c r="A38" s="14" t="s">
        <v>27</v>
      </c>
      <c r="B38" s="12">
        <v>10</v>
      </c>
      <c r="C38" s="13"/>
      <c r="D38" s="10">
        <f>C38*5</f>
        <v>0</v>
      </c>
      <c r="E38" s="8" t="s">
        <v>26</v>
      </c>
    </row>
    <row r="39" spans="1:5" ht="18">
      <c r="A39" s="14" t="s">
        <v>25</v>
      </c>
      <c r="B39" s="12">
        <v>10</v>
      </c>
      <c r="C39" s="13"/>
      <c r="D39" s="10">
        <f>C39*10</f>
        <v>0</v>
      </c>
      <c r="E39" s="8" t="s">
        <v>23</v>
      </c>
    </row>
    <row r="40" spans="1:5" ht="18">
      <c r="A40" s="14" t="s">
        <v>24</v>
      </c>
      <c r="B40" s="12">
        <v>10</v>
      </c>
      <c r="C40" s="13"/>
      <c r="D40" s="10">
        <f>C40*10</f>
        <v>0</v>
      </c>
      <c r="E40" s="8" t="s">
        <v>23</v>
      </c>
    </row>
    <row r="41" spans="1:5" ht="18" hidden="1">
      <c r="A41" s="12" t="s">
        <v>22</v>
      </c>
      <c r="B41" s="11"/>
      <c r="C41" s="10"/>
      <c r="D41" s="9">
        <f>SUM(D28:D40)</f>
        <v>9</v>
      </c>
      <c r="E41" s="8"/>
    </row>
    <row r="42" spans="1:5" ht="18" hidden="1">
      <c r="A42" s="36" t="s">
        <v>21</v>
      </c>
      <c r="B42" s="37"/>
      <c r="C42" s="38"/>
      <c r="D42" s="7">
        <f>D41+D26+D14</f>
        <v>38</v>
      </c>
    </row>
    <row r="43" spans="1:5" ht="17.25">
      <c r="A43" s="39" t="s">
        <v>20</v>
      </c>
      <c r="B43" s="40"/>
      <c r="C43" s="40"/>
      <c r="D43" s="6">
        <f>IF(D42&gt;=100, (100*5/100), (D42*5/100))</f>
        <v>1.9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6484375" bestFit="1" customWidth="1"/>
  </cols>
  <sheetData>
    <row r="1" spans="1:3" ht="13.5">
      <c r="A1" s="1" t="s">
        <v>2</v>
      </c>
      <c r="C1">
        <v>0</v>
      </c>
    </row>
    <row r="2" spans="1:3" ht="13.5">
      <c r="A2" s="1" t="s">
        <v>11</v>
      </c>
      <c r="C2">
        <v>1</v>
      </c>
    </row>
    <row r="3" spans="1:3" ht="13.5">
      <c r="A3" s="2" t="s">
        <v>3</v>
      </c>
      <c r="C3">
        <v>2</v>
      </c>
    </row>
    <row r="4" spans="1:3" ht="13.5">
      <c r="A4" s="2" t="s">
        <v>12</v>
      </c>
      <c r="C4">
        <v>3</v>
      </c>
    </row>
    <row r="5" spans="1:3" ht="14.25" customHeight="1">
      <c r="A5" s="2" t="s">
        <v>18</v>
      </c>
    </row>
    <row r="6" spans="1:3" ht="13.5">
      <c r="A6" s="2" t="s">
        <v>19</v>
      </c>
    </row>
    <row r="7" spans="1:3" ht="13.5">
      <c r="A7" s="2" t="s">
        <v>4</v>
      </c>
    </row>
    <row r="8" spans="1:3" ht="13.5">
      <c r="A8" s="2" t="s">
        <v>5</v>
      </c>
    </row>
    <row r="9" spans="1:3" ht="13.5">
      <c r="A9" s="1" t="s">
        <v>6</v>
      </c>
    </row>
    <row r="10" spans="1:3" ht="13.5">
      <c r="A10" s="2" t="s">
        <v>14</v>
      </c>
    </row>
    <row r="11" spans="1:3" ht="13.5">
      <c r="A11" s="2" t="s">
        <v>13</v>
      </c>
    </row>
    <row r="12" spans="1:3" ht="13.5">
      <c r="A12" s="2" t="s">
        <v>7</v>
      </c>
    </row>
    <row r="13" spans="1:3" ht="13.5">
      <c r="A13" s="2" t="s">
        <v>8</v>
      </c>
    </row>
    <row r="14" spans="1:3" ht="13.5">
      <c r="A14" s="2" t="s">
        <v>9</v>
      </c>
    </row>
    <row r="15" spans="1:3" ht="13.5">
      <c r="A15" s="2" t="s">
        <v>10</v>
      </c>
    </row>
    <row r="16" spans="1:3" ht="13.5">
      <c r="A16" s="2" t="s">
        <v>15</v>
      </c>
    </row>
    <row r="17" spans="1:1">
      <c r="A17" s="3" t="s">
        <v>16</v>
      </c>
    </row>
    <row r="18" spans="1:1">
      <c r="A18" s="3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Teacher Portfolio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M-Store</cp:lastModifiedBy>
  <dcterms:modified xsi:type="dcterms:W3CDTF">2023-05-31T18:49:44Z</dcterms:modified>
</cp:coreProperties>
</file>